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D:\Leuphana Home Laufwerk\7 Promotion\3. Paper\0 Submission\Material for PubData\"/>
    </mc:Choice>
  </mc:AlternateContent>
  <xr:revisionPtr revIDLastSave="0" documentId="13_ncr:1_{6F420369-3E46-41C0-B48B-30E66EB85CB3}" xr6:coauthVersionLast="47" xr6:coauthVersionMax="47" xr10:uidLastSave="{00000000-0000-0000-0000-000000000000}"/>
  <bookViews>
    <workbookView xWindow="-108" yWindow="-108" windowWidth="23256" windowHeight="12456" xr2:uid="{00000000-000D-0000-FFFF-FFFF00000000}"/>
  </bookViews>
  <sheets>
    <sheet name="Database" sheetId="1" r:id="rId1"/>
    <sheet name="Array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4" i="1" l="1"/>
  <c r="G264" i="1"/>
  <c r="H264" i="1"/>
  <c r="I264" i="1"/>
  <c r="J264" i="1"/>
  <c r="K264" i="1"/>
  <c r="L264" i="1"/>
  <c r="M264" i="1"/>
  <c r="AE3" i="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 i="1"/>
  <c r="AS3" i="1"/>
  <c r="AS4" i="1"/>
  <c r="AS5" i="1"/>
  <c r="AS6" i="1"/>
  <c r="AS7" i="1"/>
  <c r="AS8" i="1"/>
  <c r="AS9" i="1"/>
  <c r="AS10" i="1"/>
  <c r="AS11" i="1"/>
  <c r="AS12" i="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S143" i="1"/>
  <c r="AS144" i="1"/>
  <c r="AS145" i="1"/>
  <c r="AS146" i="1"/>
  <c r="AS147" i="1"/>
  <c r="AS148" i="1"/>
  <c r="AS149" i="1"/>
  <c r="AS150" i="1"/>
  <c r="AS151" i="1"/>
  <c r="AS152" i="1"/>
  <c r="AS153" i="1"/>
  <c r="AS154" i="1"/>
  <c r="AS155" i="1"/>
  <c r="AS156" i="1"/>
  <c r="AS157" i="1"/>
  <c r="AS158" i="1"/>
  <c r="AS159" i="1"/>
  <c r="AS160" i="1"/>
  <c r="AS161" i="1"/>
  <c r="AS162" i="1"/>
  <c r="AS163" i="1"/>
  <c r="AS164" i="1"/>
  <c r="AS165" i="1"/>
  <c r="AS166" i="1"/>
  <c r="AS167" i="1"/>
  <c r="AS168" i="1"/>
  <c r="AS169" i="1"/>
  <c r="AS170" i="1"/>
  <c r="AS171" i="1"/>
  <c r="AS172" i="1"/>
  <c r="AS173" i="1"/>
  <c r="AS174" i="1"/>
  <c r="AS175" i="1"/>
  <c r="AS176" i="1"/>
  <c r="AS177" i="1"/>
  <c r="AS178" i="1"/>
  <c r="AS179" i="1"/>
  <c r="AS180" i="1"/>
  <c r="AS181" i="1"/>
  <c r="AS182" i="1"/>
  <c r="AS183" i="1"/>
  <c r="AS184" i="1"/>
  <c r="AS185" i="1"/>
  <c r="AS186" i="1"/>
  <c r="AS187" i="1"/>
  <c r="AS188" i="1"/>
  <c r="AS189" i="1"/>
  <c r="AS190" i="1"/>
  <c r="AS191" i="1"/>
  <c r="AS192" i="1"/>
  <c r="AS193" i="1"/>
  <c r="AS194" i="1"/>
  <c r="AS195" i="1"/>
  <c r="AS196" i="1"/>
  <c r="AS197" i="1"/>
  <c r="AS198" i="1"/>
  <c r="AS199" i="1"/>
  <c r="AS200" i="1"/>
  <c r="AS201" i="1"/>
  <c r="AS202" i="1"/>
  <c r="AS203" i="1"/>
  <c r="AS204" i="1"/>
  <c r="AS205" i="1"/>
  <c r="AS206" i="1"/>
  <c r="AS207" i="1"/>
  <c r="AS208" i="1"/>
  <c r="AS209" i="1"/>
  <c r="AS210" i="1"/>
  <c r="AS211" i="1"/>
  <c r="AS212" i="1"/>
  <c r="AS213" i="1"/>
  <c r="AS214" i="1"/>
  <c r="AS215" i="1"/>
  <c r="AS216" i="1"/>
  <c r="AS217" i="1"/>
  <c r="AS218" i="1"/>
  <c r="AS219" i="1"/>
  <c r="AS220" i="1"/>
  <c r="AS221" i="1"/>
  <c r="AS222" i="1"/>
  <c r="AS223" i="1"/>
  <c r="AS224" i="1"/>
  <c r="AS225" i="1"/>
  <c r="AS226" i="1"/>
  <c r="AS227" i="1"/>
  <c r="AS228" i="1"/>
  <c r="AS229" i="1"/>
  <c r="AS230" i="1"/>
  <c r="AS231" i="1"/>
  <c r="AS232" i="1"/>
  <c r="AS233" i="1"/>
  <c r="AS234" i="1"/>
  <c r="AS235" i="1"/>
  <c r="AS236" i="1"/>
  <c r="AS237" i="1"/>
  <c r="AS238" i="1"/>
  <c r="AS239" i="1"/>
  <c r="AS240" i="1"/>
  <c r="AS241" i="1"/>
  <c r="AS242" i="1"/>
  <c r="AS243" i="1"/>
  <c r="AS244" i="1"/>
  <c r="AS245" i="1"/>
  <c r="AS246" i="1"/>
  <c r="AS247" i="1"/>
  <c r="AS248" i="1"/>
  <c r="AS249" i="1"/>
  <c r="AS250" i="1"/>
  <c r="AS251" i="1"/>
  <c r="AS252" i="1"/>
  <c r="AS253" i="1"/>
  <c r="AS254" i="1"/>
  <c r="AS255" i="1"/>
  <c r="AS256" i="1"/>
  <c r="AS257" i="1"/>
  <c r="AS258" i="1"/>
  <c r="AS259" i="1"/>
  <c r="AS260" i="1"/>
  <c r="AS261" i="1"/>
  <c r="AS262" i="1"/>
  <c r="AS263" i="1"/>
  <c r="AS264" i="1"/>
  <c r="AS265" i="1"/>
  <c r="AS266" i="1"/>
  <c r="AS267" i="1"/>
  <c r="AS268" i="1"/>
  <c r="AS269" i="1"/>
  <c r="AS270" i="1"/>
  <c r="AS271" i="1"/>
  <c r="AS272" i="1"/>
  <c r="AS2" i="1"/>
  <c r="CG3" i="1"/>
  <c r="CG4" i="1"/>
  <c r="CG5" i="1"/>
  <c r="CG6" i="1"/>
  <c r="CG7" i="1"/>
  <c r="CG8" i="1"/>
  <c r="CG9" i="1"/>
  <c r="CG10" i="1"/>
  <c r="CG11" i="1"/>
  <c r="CG12" i="1"/>
  <c r="CG13" i="1"/>
  <c r="CG14" i="1"/>
  <c r="CG15" i="1"/>
  <c r="CG16" i="1"/>
  <c r="CG17" i="1"/>
  <c r="CG18" i="1"/>
  <c r="CG19" i="1"/>
  <c r="CG20" i="1"/>
  <c r="CG21" i="1"/>
  <c r="CG22" i="1"/>
  <c r="CG23" i="1"/>
  <c r="CG24" i="1"/>
  <c r="CG25" i="1"/>
  <c r="CG26" i="1"/>
  <c r="CG27" i="1"/>
  <c r="CG28" i="1"/>
  <c r="CG29" i="1"/>
  <c r="CG30" i="1"/>
  <c r="CG31" i="1"/>
  <c r="CG32" i="1"/>
  <c r="CG33" i="1"/>
  <c r="CG34" i="1"/>
  <c r="CG35" i="1"/>
  <c r="CG36" i="1"/>
  <c r="CG37" i="1"/>
  <c r="CG38" i="1"/>
  <c r="CG39" i="1"/>
  <c r="CG40" i="1"/>
  <c r="CG41" i="1"/>
  <c r="CG42" i="1"/>
  <c r="CG43" i="1"/>
  <c r="CG44" i="1"/>
  <c r="CG45" i="1"/>
  <c r="CG46" i="1"/>
  <c r="CG47" i="1"/>
  <c r="CG48" i="1"/>
  <c r="CG49" i="1"/>
  <c r="CG50" i="1"/>
  <c r="CG51" i="1"/>
  <c r="CG52" i="1"/>
  <c r="CG53" i="1"/>
  <c r="CG54" i="1"/>
  <c r="CG55" i="1"/>
  <c r="CG56" i="1"/>
  <c r="CG57" i="1"/>
  <c r="CG58" i="1"/>
  <c r="CG59" i="1"/>
  <c r="CG60" i="1"/>
  <c r="CG61" i="1"/>
  <c r="CG62" i="1"/>
  <c r="CG63" i="1"/>
  <c r="CG64" i="1"/>
  <c r="CG65" i="1"/>
  <c r="CG66" i="1"/>
  <c r="CG67" i="1"/>
  <c r="CG68" i="1"/>
  <c r="CG69" i="1"/>
  <c r="CG70" i="1"/>
  <c r="CG71" i="1"/>
  <c r="CG72" i="1"/>
  <c r="CG73" i="1"/>
  <c r="CG74" i="1"/>
  <c r="CG75" i="1"/>
  <c r="CG76" i="1"/>
  <c r="CG77" i="1"/>
  <c r="CG78" i="1"/>
  <c r="CG79" i="1"/>
  <c r="CG80" i="1"/>
  <c r="CG81" i="1"/>
  <c r="CG82" i="1"/>
  <c r="CG83" i="1"/>
  <c r="CG84" i="1"/>
  <c r="CG85" i="1"/>
  <c r="CG86" i="1"/>
  <c r="CG87" i="1"/>
  <c r="CG88" i="1"/>
  <c r="CG89" i="1"/>
  <c r="CG90" i="1"/>
  <c r="CG91" i="1"/>
  <c r="CG92" i="1"/>
  <c r="CG93" i="1"/>
  <c r="CG94" i="1"/>
  <c r="CG95" i="1"/>
  <c r="CG96" i="1"/>
  <c r="CG97" i="1"/>
  <c r="CG98" i="1"/>
  <c r="CG99" i="1"/>
  <c r="CG100" i="1"/>
  <c r="CG101" i="1"/>
  <c r="CG102" i="1"/>
  <c r="CG103" i="1"/>
  <c r="CG104" i="1"/>
  <c r="CG105" i="1"/>
  <c r="CG106" i="1"/>
  <c r="CG107" i="1"/>
  <c r="CG108" i="1"/>
  <c r="CG109" i="1"/>
  <c r="CG110" i="1"/>
  <c r="CG111" i="1"/>
  <c r="CG112" i="1"/>
  <c r="CG113" i="1"/>
  <c r="CG114" i="1"/>
  <c r="CG115" i="1"/>
  <c r="CG116" i="1"/>
  <c r="CG117" i="1"/>
  <c r="CG118" i="1"/>
  <c r="CG119" i="1"/>
  <c r="CG120" i="1"/>
  <c r="CG121" i="1"/>
  <c r="CG122" i="1"/>
  <c r="CG123" i="1"/>
  <c r="CG124" i="1"/>
  <c r="CG125" i="1"/>
  <c r="CG126" i="1"/>
  <c r="CG127" i="1"/>
  <c r="CG128" i="1"/>
  <c r="CG129" i="1"/>
  <c r="CG130" i="1"/>
  <c r="CG131" i="1"/>
  <c r="CG132" i="1"/>
  <c r="CG133" i="1"/>
  <c r="CG134" i="1"/>
  <c r="CG135" i="1"/>
  <c r="CG136" i="1"/>
  <c r="CG137" i="1"/>
  <c r="CG138" i="1"/>
  <c r="CG139" i="1"/>
  <c r="CG140" i="1"/>
  <c r="CG141" i="1"/>
  <c r="CG142" i="1"/>
  <c r="CG143" i="1"/>
  <c r="CG144" i="1"/>
  <c r="CG145" i="1"/>
  <c r="CG146" i="1"/>
  <c r="CG147" i="1"/>
  <c r="CG148" i="1"/>
  <c r="CG149" i="1"/>
  <c r="CG150" i="1"/>
  <c r="CG151" i="1"/>
  <c r="CG152" i="1"/>
  <c r="CG153" i="1"/>
  <c r="CG154" i="1"/>
  <c r="CG155" i="1"/>
  <c r="CG156" i="1"/>
  <c r="CG157" i="1"/>
  <c r="CG158" i="1"/>
  <c r="CG159" i="1"/>
  <c r="CG160" i="1"/>
  <c r="CG161" i="1"/>
  <c r="CG162" i="1"/>
  <c r="CG163" i="1"/>
  <c r="CG164" i="1"/>
  <c r="CG165" i="1"/>
  <c r="CG166" i="1"/>
  <c r="CG167" i="1"/>
  <c r="CG168" i="1"/>
  <c r="CG169" i="1"/>
  <c r="CG170" i="1"/>
  <c r="CG171" i="1"/>
  <c r="CG172" i="1"/>
  <c r="CG173" i="1"/>
  <c r="CG174" i="1"/>
  <c r="CG175" i="1"/>
  <c r="CG176" i="1"/>
  <c r="CG177" i="1"/>
  <c r="CG178" i="1"/>
  <c r="CG179" i="1"/>
  <c r="CG180" i="1"/>
  <c r="CG181" i="1"/>
  <c r="CG182" i="1"/>
  <c r="CG183" i="1"/>
  <c r="CG184" i="1"/>
  <c r="CG185" i="1"/>
  <c r="CG186" i="1"/>
  <c r="CG187" i="1"/>
  <c r="CG188" i="1"/>
  <c r="CG189" i="1"/>
  <c r="CG190" i="1"/>
  <c r="CG191" i="1"/>
  <c r="CG192" i="1"/>
  <c r="CG193" i="1"/>
  <c r="CG194" i="1"/>
  <c r="CG195" i="1"/>
  <c r="CG196" i="1"/>
  <c r="CG197" i="1"/>
  <c r="CG198" i="1"/>
  <c r="CG199" i="1"/>
  <c r="CG200" i="1"/>
  <c r="CG201" i="1"/>
  <c r="CG202" i="1"/>
  <c r="CG203" i="1"/>
  <c r="CG204" i="1"/>
  <c r="CG205" i="1"/>
  <c r="CG206" i="1"/>
  <c r="CG207" i="1"/>
  <c r="CG208" i="1"/>
  <c r="CG209" i="1"/>
  <c r="CG210" i="1"/>
  <c r="CG211" i="1"/>
  <c r="CG212" i="1"/>
  <c r="CG213" i="1"/>
  <c r="CG214" i="1"/>
  <c r="CG215" i="1"/>
  <c r="CG216" i="1"/>
  <c r="CG217" i="1"/>
  <c r="CG218" i="1"/>
  <c r="CG219" i="1"/>
  <c r="CG220" i="1"/>
  <c r="CG221" i="1"/>
  <c r="CG222" i="1"/>
  <c r="CG223" i="1"/>
  <c r="CG224" i="1"/>
  <c r="CG225" i="1"/>
  <c r="CG226" i="1"/>
  <c r="CG227" i="1"/>
  <c r="CG228" i="1"/>
  <c r="CG229" i="1"/>
  <c r="CG230" i="1"/>
  <c r="CG231" i="1"/>
  <c r="CG232" i="1"/>
  <c r="CG233" i="1"/>
  <c r="CG234" i="1"/>
  <c r="CG235" i="1"/>
  <c r="CG236" i="1"/>
  <c r="CG237" i="1"/>
  <c r="CG238" i="1"/>
  <c r="CG239" i="1"/>
  <c r="CG240" i="1"/>
  <c r="CG241" i="1"/>
  <c r="CG242" i="1"/>
  <c r="CG243" i="1"/>
  <c r="CG244" i="1"/>
  <c r="CG245" i="1"/>
  <c r="CG246" i="1"/>
  <c r="CG247" i="1"/>
  <c r="CG248" i="1"/>
  <c r="CG249" i="1"/>
  <c r="CG250" i="1"/>
  <c r="CG251" i="1"/>
  <c r="CG252" i="1"/>
  <c r="CG253" i="1"/>
  <c r="CG254" i="1"/>
  <c r="CG255" i="1"/>
  <c r="CG256" i="1"/>
  <c r="CG257" i="1"/>
  <c r="CG258" i="1"/>
  <c r="CG259" i="1"/>
  <c r="CG260" i="1"/>
  <c r="CG261" i="1"/>
  <c r="CG262" i="1"/>
  <c r="CG263" i="1"/>
  <c r="CG264" i="1"/>
  <c r="CG265" i="1"/>
  <c r="CG266" i="1"/>
  <c r="CG267" i="1"/>
  <c r="CG268" i="1"/>
  <c r="CG269" i="1"/>
  <c r="CG270" i="1"/>
  <c r="CG271" i="1"/>
  <c r="CG272" i="1"/>
  <c r="CG2" i="1"/>
  <c r="CU3" i="1" l="1"/>
  <c r="CU4" i="1"/>
  <c r="CU5" i="1"/>
  <c r="CU6" i="1"/>
  <c r="CU7" i="1"/>
  <c r="CU8" i="1"/>
  <c r="CU9" i="1"/>
  <c r="CU10" i="1"/>
  <c r="CU11" i="1"/>
  <c r="CU12" i="1"/>
  <c r="CU13" i="1"/>
  <c r="CU14" i="1"/>
  <c r="CU15" i="1"/>
  <c r="CU16" i="1"/>
  <c r="CU17" i="1"/>
  <c r="CU18" i="1"/>
  <c r="CU19" i="1"/>
  <c r="CU20" i="1"/>
  <c r="CU21" i="1"/>
  <c r="CU22" i="1"/>
  <c r="CU23" i="1"/>
  <c r="CU24" i="1"/>
  <c r="CU25" i="1"/>
  <c r="CU26" i="1"/>
  <c r="CU27" i="1"/>
  <c r="CU28" i="1"/>
  <c r="CU29" i="1"/>
  <c r="CU30" i="1"/>
  <c r="CU31" i="1"/>
  <c r="CU32" i="1"/>
  <c r="CU33" i="1"/>
  <c r="CU34" i="1"/>
  <c r="CU35" i="1"/>
  <c r="CU36" i="1"/>
  <c r="CU37" i="1"/>
  <c r="CU38" i="1"/>
  <c r="CU39" i="1"/>
  <c r="CU40" i="1"/>
  <c r="CU41" i="1"/>
  <c r="CU42" i="1"/>
  <c r="CU43" i="1"/>
  <c r="CU44" i="1"/>
  <c r="CU45" i="1"/>
  <c r="CU46" i="1"/>
  <c r="CU47" i="1"/>
  <c r="CU48" i="1"/>
  <c r="CU49" i="1"/>
  <c r="CU50" i="1"/>
  <c r="CU51" i="1"/>
  <c r="CU52" i="1"/>
  <c r="CU53" i="1"/>
  <c r="CU54" i="1"/>
  <c r="CU55" i="1"/>
  <c r="CU56" i="1"/>
  <c r="CU57" i="1"/>
  <c r="CU58" i="1"/>
  <c r="CU59" i="1"/>
  <c r="CU60" i="1"/>
  <c r="CU61" i="1"/>
  <c r="CU62" i="1"/>
  <c r="CU63" i="1"/>
  <c r="CU64" i="1"/>
  <c r="CU65" i="1"/>
  <c r="CU66" i="1"/>
  <c r="CU67" i="1"/>
  <c r="CU68" i="1"/>
  <c r="CU69" i="1"/>
  <c r="CU70" i="1"/>
  <c r="CU71" i="1"/>
  <c r="CU72" i="1"/>
  <c r="CU73" i="1"/>
  <c r="CU74" i="1"/>
  <c r="CU75" i="1"/>
  <c r="CU76" i="1"/>
  <c r="CU77" i="1"/>
  <c r="CU78" i="1"/>
  <c r="CU79" i="1"/>
  <c r="CU80" i="1"/>
  <c r="CU81" i="1"/>
  <c r="CU82" i="1"/>
  <c r="CU83" i="1"/>
  <c r="CU84" i="1"/>
  <c r="CU85" i="1"/>
  <c r="CU86" i="1"/>
  <c r="CU87" i="1"/>
  <c r="CU88" i="1"/>
  <c r="CU89" i="1"/>
  <c r="CU90" i="1"/>
  <c r="CU91" i="1"/>
  <c r="CU92" i="1"/>
  <c r="CU93" i="1"/>
  <c r="CU94" i="1"/>
  <c r="CU95" i="1"/>
  <c r="CU96" i="1"/>
  <c r="CU97" i="1"/>
  <c r="CU98" i="1"/>
  <c r="CU99" i="1"/>
  <c r="CU100" i="1"/>
  <c r="CU101" i="1"/>
  <c r="CU102" i="1"/>
  <c r="CU103" i="1"/>
  <c r="CU104" i="1"/>
  <c r="CU105" i="1"/>
  <c r="CU106" i="1"/>
  <c r="CU107" i="1"/>
  <c r="CU108" i="1"/>
  <c r="CU109" i="1"/>
  <c r="CU110" i="1"/>
  <c r="CU111" i="1"/>
  <c r="CU112" i="1"/>
  <c r="CU113" i="1"/>
  <c r="CU114" i="1"/>
  <c r="CU115" i="1"/>
  <c r="CU116" i="1"/>
  <c r="CU117" i="1"/>
  <c r="CU118" i="1"/>
  <c r="CU119" i="1"/>
  <c r="CU120" i="1"/>
  <c r="CU121" i="1"/>
  <c r="CU122" i="1"/>
  <c r="CU123" i="1"/>
  <c r="CU124" i="1"/>
  <c r="CU125" i="1"/>
  <c r="CU126" i="1"/>
  <c r="CU127" i="1"/>
  <c r="CU128" i="1"/>
  <c r="CU129" i="1"/>
  <c r="CU130" i="1"/>
  <c r="CU131" i="1"/>
  <c r="CU132" i="1"/>
  <c r="CU133" i="1"/>
  <c r="CU134" i="1"/>
  <c r="CU135" i="1"/>
  <c r="CU136" i="1"/>
  <c r="CU137" i="1"/>
  <c r="CU138" i="1"/>
  <c r="CU139" i="1"/>
  <c r="CU140" i="1"/>
  <c r="CU141" i="1"/>
  <c r="CU142" i="1"/>
  <c r="CU143" i="1"/>
  <c r="CU144" i="1"/>
  <c r="CU145" i="1"/>
  <c r="CU146" i="1"/>
  <c r="CU147" i="1"/>
  <c r="CU148" i="1"/>
  <c r="CU149" i="1"/>
  <c r="CU150" i="1"/>
  <c r="CU151" i="1"/>
  <c r="CU152" i="1"/>
  <c r="CU153" i="1"/>
  <c r="CU154" i="1"/>
  <c r="CU155" i="1"/>
  <c r="CU156" i="1"/>
  <c r="CU157" i="1"/>
  <c r="CU158" i="1"/>
  <c r="CU159" i="1"/>
  <c r="CU160" i="1"/>
  <c r="CU161" i="1"/>
  <c r="CU162" i="1"/>
  <c r="CU163" i="1"/>
  <c r="CU164" i="1"/>
  <c r="CU165" i="1"/>
  <c r="CU166" i="1"/>
  <c r="CU167" i="1"/>
  <c r="CU168" i="1"/>
  <c r="CU169" i="1"/>
  <c r="CU170" i="1"/>
  <c r="CU171" i="1"/>
  <c r="CU172" i="1"/>
  <c r="CU173" i="1"/>
  <c r="CU174" i="1"/>
  <c r="CU175" i="1"/>
  <c r="CU176" i="1"/>
  <c r="CU177" i="1"/>
  <c r="CU178" i="1"/>
  <c r="CU179" i="1"/>
  <c r="CU180" i="1"/>
  <c r="CU181" i="1"/>
  <c r="CU182" i="1"/>
  <c r="CU183" i="1"/>
  <c r="CU184" i="1"/>
  <c r="CU185" i="1"/>
  <c r="CU186" i="1"/>
  <c r="CU187" i="1"/>
  <c r="CU188" i="1"/>
  <c r="CU189" i="1"/>
  <c r="CU190" i="1"/>
  <c r="CU191" i="1"/>
  <c r="CU192" i="1"/>
  <c r="CU193" i="1"/>
  <c r="CU194" i="1"/>
  <c r="CU195" i="1"/>
  <c r="CU196" i="1"/>
  <c r="CU197" i="1"/>
  <c r="CU198" i="1"/>
  <c r="CU199" i="1"/>
  <c r="CU200" i="1"/>
  <c r="CU201" i="1"/>
  <c r="CU202" i="1"/>
  <c r="CU203" i="1"/>
  <c r="CU204" i="1"/>
  <c r="CU205" i="1"/>
  <c r="CU206" i="1"/>
  <c r="CU207" i="1"/>
  <c r="CU208" i="1"/>
  <c r="CU209" i="1"/>
  <c r="CU210" i="1"/>
  <c r="CU211" i="1"/>
  <c r="CU212" i="1"/>
  <c r="CU213" i="1"/>
  <c r="CU214" i="1"/>
  <c r="CU215" i="1"/>
  <c r="CU216" i="1"/>
  <c r="CU217" i="1"/>
  <c r="CU218" i="1"/>
  <c r="CU219" i="1"/>
  <c r="CU220" i="1"/>
  <c r="CU221" i="1"/>
  <c r="CU222" i="1"/>
  <c r="CU223" i="1"/>
  <c r="CU224" i="1"/>
  <c r="CU225" i="1"/>
  <c r="CU226" i="1"/>
  <c r="CU227" i="1"/>
  <c r="CU228" i="1"/>
  <c r="CU229" i="1"/>
  <c r="CU230" i="1"/>
  <c r="CU231" i="1"/>
  <c r="CU232" i="1"/>
  <c r="CU233" i="1"/>
  <c r="CU234" i="1"/>
  <c r="CU235" i="1"/>
  <c r="CU236" i="1"/>
  <c r="CU237" i="1"/>
  <c r="CU238" i="1"/>
  <c r="CU239" i="1"/>
  <c r="CU240" i="1"/>
  <c r="CU241" i="1"/>
  <c r="CU242" i="1"/>
  <c r="CU243" i="1"/>
  <c r="CU244" i="1"/>
  <c r="CU245" i="1"/>
  <c r="CU246" i="1"/>
  <c r="CU247" i="1"/>
  <c r="CU248" i="1"/>
  <c r="CU249" i="1"/>
  <c r="CU250" i="1"/>
  <c r="CU251" i="1"/>
  <c r="CU252" i="1"/>
  <c r="CU253" i="1"/>
  <c r="CU254" i="1"/>
  <c r="CU255" i="1"/>
  <c r="CU256" i="1"/>
  <c r="CU257" i="1"/>
  <c r="CU258" i="1"/>
  <c r="CU259" i="1"/>
  <c r="CU260" i="1"/>
  <c r="CU261" i="1"/>
  <c r="CU262" i="1"/>
  <c r="CU263" i="1"/>
  <c r="CU264" i="1"/>
  <c r="CU265" i="1"/>
  <c r="CU266" i="1"/>
  <c r="CU267" i="1"/>
  <c r="CU268" i="1"/>
  <c r="CU269" i="1"/>
  <c r="CU270" i="1"/>
  <c r="CU271" i="1"/>
  <c r="CU272" i="1"/>
  <c r="CU2" i="1"/>
  <c r="CH3" i="1"/>
  <c r="CI3" i="1"/>
  <c r="CJ3" i="1"/>
  <c r="CK3" i="1"/>
  <c r="CL3" i="1"/>
  <c r="CM3" i="1"/>
  <c r="CN3" i="1"/>
  <c r="CO3" i="1"/>
  <c r="CP3" i="1"/>
  <c r="CQ3" i="1"/>
  <c r="CR3" i="1"/>
  <c r="CS3" i="1"/>
  <c r="CT3" i="1"/>
  <c r="CV3" i="1"/>
  <c r="CW3" i="1"/>
  <c r="CX3" i="1"/>
  <c r="CY3" i="1"/>
  <c r="CZ3" i="1"/>
  <c r="CH4" i="1"/>
  <c r="CI4" i="1"/>
  <c r="CJ4" i="1"/>
  <c r="CK4" i="1"/>
  <c r="CL4" i="1"/>
  <c r="CM4" i="1"/>
  <c r="CN4" i="1"/>
  <c r="CO4" i="1"/>
  <c r="CP4" i="1"/>
  <c r="CQ4" i="1"/>
  <c r="CR4" i="1"/>
  <c r="CS4" i="1"/>
  <c r="CT4" i="1"/>
  <c r="CV4" i="1"/>
  <c r="CW4" i="1"/>
  <c r="CX4" i="1"/>
  <c r="CY4" i="1"/>
  <c r="CZ4" i="1"/>
  <c r="CH5" i="1"/>
  <c r="CI5" i="1"/>
  <c r="CJ5" i="1"/>
  <c r="CK5" i="1"/>
  <c r="CL5" i="1"/>
  <c r="CM5" i="1"/>
  <c r="CN5" i="1"/>
  <c r="CO5" i="1"/>
  <c r="CP5" i="1"/>
  <c r="CQ5" i="1"/>
  <c r="CR5" i="1"/>
  <c r="CS5" i="1"/>
  <c r="CT5" i="1"/>
  <c r="CV5" i="1"/>
  <c r="CW5" i="1"/>
  <c r="CX5" i="1"/>
  <c r="CY5" i="1"/>
  <c r="CZ5" i="1"/>
  <c r="CH6" i="1"/>
  <c r="CI6" i="1"/>
  <c r="CJ6" i="1"/>
  <c r="CK6" i="1"/>
  <c r="CL6" i="1"/>
  <c r="CM6" i="1"/>
  <c r="CN6" i="1"/>
  <c r="CO6" i="1"/>
  <c r="CP6" i="1"/>
  <c r="CQ6" i="1"/>
  <c r="CR6" i="1"/>
  <c r="CS6" i="1"/>
  <c r="CT6" i="1"/>
  <c r="CV6" i="1"/>
  <c r="CW6" i="1"/>
  <c r="CX6" i="1"/>
  <c r="CY6" i="1"/>
  <c r="CZ6" i="1"/>
  <c r="CH7" i="1"/>
  <c r="CI7" i="1"/>
  <c r="CJ7" i="1"/>
  <c r="CK7" i="1"/>
  <c r="CL7" i="1"/>
  <c r="CM7" i="1"/>
  <c r="CN7" i="1"/>
  <c r="CO7" i="1"/>
  <c r="CP7" i="1"/>
  <c r="CQ7" i="1"/>
  <c r="CR7" i="1"/>
  <c r="CS7" i="1"/>
  <c r="CT7" i="1"/>
  <c r="CV7" i="1"/>
  <c r="CW7" i="1"/>
  <c r="CX7" i="1"/>
  <c r="CY7" i="1"/>
  <c r="CZ7" i="1"/>
  <c r="CH8" i="1"/>
  <c r="CI8" i="1"/>
  <c r="CJ8" i="1"/>
  <c r="CK8" i="1"/>
  <c r="CL8" i="1"/>
  <c r="CM8" i="1"/>
  <c r="CN8" i="1"/>
  <c r="CO8" i="1"/>
  <c r="CP8" i="1"/>
  <c r="CQ8" i="1"/>
  <c r="CR8" i="1"/>
  <c r="CS8" i="1"/>
  <c r="CT8" i="1"/>
  <c r="CV8" i="1"/>
  <c r="CW8" i="1"/>
  <c r="CX8" i="1"/>
  <c r="CY8" i="1"/>
  <c r="CZ8" i="1"/>
  <c r="CH9" i="1"/>
  <c r="CI9" i="1"/>
  <c r="CJ9" i="1"/>
  <c r="CK9" i="1"/>
  <c r="CL9" i="1"/>
  <c r="CM9" i="1"/>
  <c r="CN9" i="1"/>
  <c r="CO9" i="1"/>
  <c r="CP9" i="1"/>
  <c r="CQ9" i="1"/>
  <c r="CR9" i="1"/>
  <c r="CS9" i="1"/>
  <c r="CT9" i="1"/>
  <c r="CV9" i="1"/>
  <c r="CW9" i="1"/>
  <c r="CX9" i="1"/>
  <c r="CY9" i="1"/>
  <c r="CZ9" i="1"/>
  <c r="CH10" i="1"/>
  <c r="CI10" i="1"/>
  <c r="CJ10" i="1"/>
  <c r="CK10" i="1"/>
  <c r="CL10" i="1"/>
  <c r="CM10" i="1"/>
  <c r="CN10" i="1"/>
  <c r="CO10" i="1"/>
  <c r="CP10" i="1"/>
  <c r="CQ10" i="1"/>
  <c r="CR10" i="1"/>
  <c r="CS10" i="1"/>
  <c r="CT10" i="1"/>
  <c r="CV10" i="1"/>
  <c r="CW10" i="1"/>
  <c r="CX10" i="1"/>
  <c r="CY10" i="1"/>
  <c r="CZ10" i="1"/>
  <c r="CH11" i="1"/>
  <c r="CI11" i="1"/>
  <c r="CJ11" i="1"/>
  <c r="CK11" i="1"/>
  <c r="CL11" i="1"/>
  <c r="CM11" i="1"/>
  <c r="CN11" i="1"/>
  <c r="CO11" i="1"/>
  <c r="CP11" i="1"/>
  <c r="CQ11" i="1"/>
  <c r="CR11" i="1"/>
  <c r="CS11" i="1"/>
  <c r="CT11" i="1"/>
  <c r="CV11" i="1"/>
  <c r="CW11" i="1"/>
  <c r="CX11" i="1"/>
  <c r="CY11" i="1"/>
  <c r="CZ11" i="1"/>
  <c r="CH12" i="1"/>
  <c r="CI12" i="1"/>
  <c r="CJ12" i="1"/>
  <c r="CK12" i="1"/>
  <c r="CL12" i="1"/>
  <c r="CM12" i="1"/>
  <c r="CN12" i="1"/>
  <c r="CO12" i="1"/>
  <c r="CP12" i="1"/>
  <c r="CQ12" i="1"/>
  <c r="CR12" i="1"/>
  <c r="CS12" i="1"/>
  <c r="CT12" i="1"/>
  <c r="CV12" i="1"/>
  <c r="CW12" i="1"/>
  <c r="CX12" i="1"/>
  <c r="CY12" i="1"/>
  <c r="CZ12" i="1"/>
  <c r="CH13" i="1"/>
  <c r="CI13" i="1"/>
  <c r="CJ13" i="1"/>
  <c r="CK13" i="1"/>
  <c r="CL13" i="1"/>
  <c r="CM13" i="1"/>
  <c r="CN13" i="1"/>
  <c r="CO13" i="1"/>
  <c r="CP13" i="1"/>
  <c r="CQ13" i="1"/>
  <c r="CR13" i="1"/>
  <c r="CS13" i="1"/>
  <c r="CT13" i="1"/>
  <c r="CV13" i="1"/>
  <c r="CW13" i="1"/>
  <c r="CX13" i="1"/>
  <c r="CY13" i="1"/>
  <c r="CZ13" i="1"/>
  <c r="CH14" i="1"/>
  <c r="CI14" i="1"/>
  <c r="CJ14" i="1"/>
  <c r="CK14" i="1"/>
  <c r="CL14" i="1"/>
  <c r="CM14" i="1"/>
  <c r="CN14" i="1"/>
  <c r="CO14" i="1"/>
  <c r="CP14" i="1"/>
  <c r="CQ14" i="1"/>
  <c r="CR14" i="1"/>
  <c r="CS14" i="1"/>
  <c r="CT14" i="1"/>
  <c r="CV14" i="1"/>
  <c r="CW14" i="1"/>
  <c r="CX14" i="1"/>
  <c r="CY14" i="1"/>
  <c r="CZ14" i="1"/>
  <c r="CH15" i="1"/>
  <c r="CI15" i="1"/>
  <c r="CJ15" i="1"/>
  <c r="CK15" i="1"/>
  <c r="CL15" i="1"/>
  <c r="CM15" i="1"/>
  <c r="CN15" i="1"/>
  <c r="CO15" i="1"/>
  <c r="CP15" i="1"/>
  <c r="CQ15" i="1"/>
  <c r="CR15" i="1"/>
  <c r="CS15" i="1"/>
  <c r="CT15" i="1"/>
  <c r="CV15" i="1"/>
  <c r="CW15" i="1"/>
  <c r="CX15" i="1"/>
  <c r="CY15" i="1"/>
  <c r="CZ15" i="1"/>
  <c r="CH16" i="1"/>
  <c r="CI16" i="1"/>
  <c r="CJ16" i="1"/>
  <c r="CK16" i="1"/>
  <c r="CL16" i="1"/>
  <c r="CM16" i="1"/>
  <c r="CN16" i="1"/>
  <c r="CO16" i="1"/>
  <c r="CP16" i="1"/>
  <c r="CQ16" i="1"/>
  <c r="CR16" i="1"/>
  <c r="CS16" i="1"/>
  <c r="CT16" i="1"/>
  <c r="CV16" i="1"/>
  <c r="CW16" i="1"/>
  <c r="CX16" i="1"/>
  <c r="CY16" i="1"/>
  <c r="CZ16" i="1"/>
  <c r="CH17" i="1"/>
  <c r="CI17" i="1"/>
  <c r="CJ17" i="1"/>
  <c r="CK17" i="1"/>
  <c r="CL17" i="1"/>
  <c r="CM17" i="1"/>
  <c r="CN17" i="1"/>
  <c r="CO17" i="1"/>
  <c r="CP17" i="1"/>
  <c r="CQ17" i="1"/>
  <c r="CR17" i="1"/>
  <c r="CS17" i="1"/>
  <c r="CT17" i="1"/>
  <c r="CV17" i="1"/>
  <c r="CW17" i="1"/>
  <c r="CX17" i="1"/>
  <c r="CY17" i="1"/>
  <c r="CZ17" i="1"/>
  <c r="CH18" i="1"/>
  <c r="CI18" i="1"/>
  <c r="CJ18" i="1"/>
  <c r="CK18" i="1"/>
  <c r="CL18" i="1"/>
  <c r="CM18" i="1"/>
  <c r="CN18" i="1"/>
  <c r="CO18" i="1"/>
  <c r="CP18" i="1"/>
  <c r="CQ18" i="1"/>
  <c r="CR18" i="1"/>
  <c r="CS18" i="1"/>
  <c r="CT18" i="1"/>
  <c r="CV18" i="1"/>
  <c r="CW18" i="1"/>
  <c r="CX18" i="1"/>
  <c r="CY18" i="1"/>
  <c r="CZ18" i="1"/>
  <c r="CH19" i="1"/>
  <c r="CI19" i="1"/>
  <c r="CJ19" i="1"/>
  <c r="CK19" i="1"/>
  <c r="CL19" i="1"/>
  <c r="CM19" i="1"/>
  <c r="CN19" i="1"/>
  <c r="CO19" i="1"/>
  <c r="CP19" i="1"/>
  <c r="CQ19" i="1"/>
  <c r="CR19" i="1"/>
  <c r="CS19" i="1"/>
  <c r="CT19" i="1"/>
  <c r="CV19" i="1"/>
  <c r="CW19" i="1"/>
  <c r="CX19" i="1"/>
  <c r="CY19" i="1"/>
  <c r="CZ19" i="1"/>
  <c r="CH20" i="1"/>
  <c r="CI20" i="1"/>
  <c r="CJ20" i="1"/>
  <c r="CK20" i="1"/>
  <c r="CL20" i="1"/>
  <c r="CM20" i="1"/>
  <c r="CN20" i="1"/>
  <c r="CO20" i="1"/>
  <c r="CP20" i="1"/>
  <c r="CQ20" i="1"/>
  <c r="CR20" i="1"/>
  <c r="CS20" i="1"/>
  <c r="CT20" i="1"/>
  <c r="CV20" i="1"/>
  <c r="CW20" i="1"/>
  <c r="CX20" i="1"/>
  <c r="CY20" i="1"/>
  <c r="CZ20" i="1"/>
  <c r="CH21" i="1"/>
  <c r="CI21" i="1"/>
  <c r="CJ21" i="1"/>
  <c r="CK21" i="1"/>
  <c r="CL21" i="1"/>
  <c r="CM21" i="1"/>
  <c r="CN21" i="1"/>
  <c r="CO21" i="1"/>
  <c r="CP21" i="1"/>
  <c r="CQ21" i="1"/>
  <c r="CR21" i="1"/>
  <c r="CS21" i="1"/>
  <c r="CT21" i="1"/>
  <c r="CV21" i="1"/>
  <c r="CW21" i="1"/>
  <c r="CX21" i="1"/>
  <c r="CY21" i="1"/>
  <c r="CZ21" i="1"/>
  <c r="CH22" i="1"/>
  <c r="CI22" i="1"/>
  <c r="CJ22" i="1"/>
  <c r="CK22" i="1"/>
  <c r="CL22" i="1"/>
  <c r="CM22" i="1"/>
  <c r="CN22" i="1"/>
  <c r="CO22" i="1"/>
  <c r="CP22" i="1"/>
  <c r="CQ22" i="1"/>
  <c r="CR22" i="1"/>
  <c r="CS22" i="1"/>
  <c r="CT22" i="1"/>
  <c r="CV22" i="1"/>
  <c r="CW22" i="1"/>
  <c r="CX22" i="1"/>
  <c r="CY22" i="1"/>
  <c r="CZ22" i="1"/>
  <c r="CH23" i="1"/>
  <c r="CI23" i="1"/>
  <c r="CJ23" i="1"/>
  <c r="CK23" i="1"/>
  <c r="CL23" i="1"/>
  <c r="CM23" i="1"/>
  <c r="CN23" i="1"/>
  <c r="CO23" i="1"/>
  <c r="CP23" i="1"/>
  <c r="CQ23" i="1"/>
  <c r="CR23" i="1"/>
  <c r="CS23" i="1"/>
  <c r="CT23" i="1"/>
  <c r="CV23" i="1"/>
  <c r="CW23" i="1"/>
  <c r="CX23" i="1"/>
  <c r="CY23" i="1"/>
  <c r="CZ23" i="1"/>
  <c r="CH24" i="1"/>
  <c r="CI24" i="1"/>
  <c r="CJ24" i="1"/>
  <c r="CK24" i="1"/>
  <c r="CL24" i="1"/>
  <c r="CM24" i="1"/>
  <c r="CN24" i="1"/>
  <c r="CO24" i="1"/>
  <c r="CP24" i="1"/>
  <c r="CQ24" i="1"/>
  <c r="CR24" i="1"/>
  <c r="CS24" i="1"/>
  <c r="CT24" i="1"/>
  <c r="CV24" i="1"/>
  <c r="CW24" i="1"/>
  <c r="CX24" i="1"/>
  <c r="CY24" i="1"/>
  <c r="CZ24" i="1"/>
  <c r="CH25" i="1"/>
  <c r="CI25" i="1"/>
  <c r="CJ25" i="1"/>
  <c r="CK25" i="1"/>
  <c r="CL25" i="1"/>
  <c r="CM25" i="1"/>
  <c r="CN25" i="1"/>
  <c r="CO25" i="1"/>
  <c r="CP25" i="1"/>
  <c r="CQ25" i="1"/>
  <c r="CR25" i="1"/>
  <c r="CS25" i="1"/>
  <c r="CT25" i="1"/>
  <c r="CV25" i="1"/>
  <c r="CW25" i="1"/>
  <c r="CX25" i="1"/>
  <c r="CY25" i="1"/>
  <c r="CZ25" i="1"/>
  <c r="CH26" i="1"/>
  <c r="CI26" i="1"/>
  <c r="CJ26" i="1"/>
  <c r="CK26" i="1"/>
  <c r="CL26" i="1"/>
  <c r="CM26" i="1"/>
  <c r="CN26" i="1"/>
  <c r="CO26" i="1"/>
  <c r="CP26" i="1"/>
  <c r="CQ26" i="1"/>
  <c r="CR26" i="1"/>
  <c r="CS26" i="1"/>
  <c r="CT26" i="1"/>
  <c r="CV26" i="1"/>
  <c r="CW26" i="1"/>
  <c r="CX26" i="1"/>
  <c r="CY26" i="1"/>
  <c r="CZ26" i="1"/>
  <c r="CH27" i="1"/>
  <c r="CI27" i="1"/>
  <c r="CJ27" i="1"/>
  <c r="CK27" i="1"/>
  <c r="CL27" i="1"/>
  <c r="CM27" i="1"/>
  <c r="CN27" i="1"/>
  <c r="CO27" i="1"/>
  <c r="CP27" i="1"/>
  <c r="CQ27" i="1"/>
  <c r="CR27" i="1"/>
  <c r="CS27" i="1"/>
  <c r="CT27" i="1"/>
  <c r="CV27" i="1"/>
  <c r="CW27" i="1"/>
  <c r="CX27" i="1"/>
  <c r="CY27" i="1"/>
  <c r="CZ27" i="1"/>
  <c r="CH28" i="1"/>
  <c r="CI28" i="1"/>
  <c r="CJ28" i="1"/>
  <c r="CK28" i="1"/>
  <c r="CL28" i="1"/>
  <c r="CM28" i="1"/>
  <c r="CN28" i="1"/>
  <c r="CO28" i="1"/>
  <c r="CP28" i="1"/>
  <c r="CQ28" i="1"/>
  <c r="CR28" i="1"/>
  <c r="CS28" i="1"/>
  <c r="CT28" i="1"/>
  <c r="CV28" i="1"/>
  <c r="CW28" i="1"/>
  <c r="CX28" i="1"/>
  <c r="CY28" i="1"/>
  <c r="CZ28" i="1"/>
  <c r="CH29" i="1"/>
  <c r="CI29" i="1"/>
  <c r="CJ29" i="1"/>
  <c r="CK29" i="1"/>
  <c r="CL29" i="1"/>
  <c r="CM29" i="1"/>
  <c r="CN29" i="1"/>
  <c r="CO29" i="1"/>
  <c r="CP29" i="1"/>
  <c r="CQ29" i="1"/>
  <c r="CR29" i="1"/>
  <c r="CS29" i="1"/>
  <c r="CT29" i="1"/>
  <c r="CV29" i="1"/>
  <c r="CW29" i="1"/>
  <c r="CX29" i="1"/>
  <c r="CY29" i="1"/>
  <c r="CZ29" i="1"/>
  <c r="CH30" i="1"/>
  <c r="CI30" i="1"/>
  <c r="CJ30" i="1"/>
  <c r="CK30" i="1"/>
  <c r="CL30" i="1"/>
  <c r="CM30" i="1"/>
  <c r="CN30" i="1"/>
  <c r="CO30" i="1"/>
  <c r="CP30" i="1"/>
  <c r="CQ30" i="1"/>
  <c r="CR30" i="1"/>
  <c r="CS30" i="1"/>
  <c r="CT30" i="1"/>
  <c r="CV30" i="1"/>
  <c r="CW30" i="1"/>
  <c r="CX30" i="1"/>
  <c r="CY30" i="1"/>
  <c r="CZ30" i="1"/>
  <c r="CH31" i="1"/>
  <c r="CI31" i="1"/>
  <c r="CJ31" i="1"/>
  <c r="CK31" i="1"/>
  <c r="CL31" i="1"/>
  <c r="CM31" i="1"/>
  <c r="CN31" i="1"/>
  <c r="CO31" i="1"/>
  <c r="CP31" i="1"/>
  <c r="CQ31" i="1"/>
  <c r="CR31" i="1"/>
  <c r="CS31" i="1"/>
  <c r="CT31" i="1"/>
  <c r="CV31" i="1"/>
  <c r="CW31" i="1"/>
  <c r="CX31" i="1"/>
  <c r="CY31" i="1"/>
  <c r="CZ31" i="1"/>
  <c r="CH32" i="1"/>
  <c r="CI32" i="1"/>
  <c r="CJ32" i="1"/>
  <c r="CK32" i="1"/>
  <c r="CL32" i="1"/>
  <c r="CM32" i="1"/>
  <c r="CN32" i="1"/>
  <c r="CO32" i="1"/>
  <c r="CP32" i="1"/>
  <c r="CQ32" i="1"/>
  <c r="CR32" i="1"/>
  <c r="CS32" i="1"/>
  <c r="CT32" i="1"/>
  <c r="CV32" i="1"/>
  <c r="CW32" i="1"/>
  <c r="CX32" i="1"/>
  <c r="CY32" i="1"/>
  <c r="CZ32" i="1"/>
  <c r="CH33" i="1"/>
  <c r="CI33" i="1"/>
  <c r="CJ33" i="1"/>
  <c r="CK33" i="1"/>
  <c r="CL33" i="1"/>
  <c r="CM33" i="1"/>
  <c r="CN33" i="1"/>
  <c r="CO33" i="1"/>
  <c r="CP33" i="1"/>
  <c r="CQ33" i="1"/>
  <c r="CR33" i="1"/>
  <c r="CS33" i="1"/>
  <c r="CT33" i="1"/>
  <c r="CV33" i="1"/>
  <c r="CW33" i="1"/>
  <c r="CX33" i="1"/>
  <c r="CY33" i="1"/>
  <c r="CZ33" i="1"/>
  <c r="CH34" i="1"/>
  <c r="CI34" i="1"/>
  <c r="CJ34" i="1"/>
  <c r="CK34" i="1"/>
  <c r="CL34" i="1"/>
  <c r="CM34" i="1"/>
  <c r="CN34" i="1"/>
  <c r="CO34" i="1"/>
  <c r="CP34" i="1"/>
  <c r="CQ34" i="1"/>
  <c r="CR34" i="1"/>
  <c r="CS34" i="1"/>
  <c r="CT34" i="1"/>
  <c r="CV34" i="1"/>
  <c r="CW34" i="1"/>
  <c r="CX34" i="1"/>
  <c r="CY34" i="1"/>
  <c r="CZ34" i="1"/>
  <c r="CH35" i="1"/>
  <c r="CI35" i="1"/>
  <c r="CJ35" i="1"/>
  <c r="CK35" i="1"/>
  <c r="CL35" i="1"/>
  <c r="CM35" i="1"/>
  <c r="CN35" i="1"/>
  <c r="CO35" i="1"/>
  <c r="CP35" i="1"/>
  <c r="CQ35" i="1"/>
  <c r="CR35" i="1"/>
  <c r="CS35" i="1"/>
  <c r="CT35" i="1"/>
  <c r="CV35" i="1"/>
  <c r="CW35" i="1"/>
  <c r="CX35" i="1"/>
  <c r="CY35" i="1"/>
  <c r="CZ35" i="1"/>
  <c r="CH36" i="1"/>
  <c r="CI36" i="1"/>
  <c r="CJ36" i="1"/>
  <c r="CK36" i="1"/>
  <c r="CL36" i="1"/>
  <c r="CM36" i="1"/>
  <c r="CN36" i="1"/>
  <c r="CO36" i="1"/>
  <c r="CP36" i="1"/>
  <c r="CQ36" i="1"/>
  <c r="CR36" i="1"/>
  <c r="CS36" i="1"/>
  <c r="CT36" i="1"/>
  <c r="CV36" i="1"/>
  <c r="CW36" i="1"/>
  <c r="CX36" i="1"/>
  <c r="CY36" i="1"/>
  <c r="CZ36" i="1"/>
  <c r="CH37" i="1"/>
  <c r="CI37" i="1"/>
  <c r="CJ37" i="1"/>
  <c r="CK37" i="1"/>
  <c r="CL37" i="1"/>
  <c r="CM37" i="1"/>
  <c r="CN37" i="1"/>
  <c r="CO37" i="1"/>
  <c r="CP37" i="1"/>
  <c r="CQ37" i="1"/>
  <c r="CR37" i="1"/>
  <c r="CS37" i="1"/>
  <c r="CT37" i="1"/>
  <c r="CV37" i="1"/>
  <c r="CW37" i="1"/>
  <c r="CX37" i="1"/>
  <c r="CY37" i="1"/>
  <c r="CZ37" i="1"/>
  <c r="CH38" i="1"/>
  <c r="CI38" i="1"/>
  <c r="CJ38" i="1"/>
  <c r="CK38" i="1"/>
  <c r="CL38" i="1"/>
  <c r="CM38" i="1"/>
  <c r="CN38" i="1"/>
  <c r="CO38" i="1"/>
  <c r="CP38" i="1"/>
  <c r="CQ38" i="1"/>
  <c r="CR38" i="1"/>
  <c r="CS38" i="1"/>
  <c r="CT38" i="1"/>
  <c r="CV38" i="1"/>
  <c r="CW38" i="1"/>
  <c r="CX38" i="1"/>
  <c r="CY38" i="1"/>
  <c r="CZ38" i="1"/>
  <c r="CH39" i="1"/>
  <c r="CI39" i="1"/>
  <c r="CJ39" i="1"/>
  <c r="CK39" i="1"/>
  <c r="CL39" i="1"/>
  <c r="CM39" i="1"/>
  <c r="CN39" i="1"/>
  <c r="CO39" i="1"/>
  <c r="CP39" i="1"/>
  <c r="CQ39" i="1"/>
  <c r="CR39" i="1"/>
  <c r="CS39" i="1"/>
  <c r="CT39" i="1"/>
  <c r="CV39" i="1"/>
  <c r="CW39" i="1"/>
  <c r="CX39" i="1"/>
  <c r="CY39" i="1"/>
  <c r="CZ39" i="1"/>
  <c r="CH40" i="1"/>
  <c r="CI40" i="1"/>
  <c r="CJ40" i="1"/>
  <c r="CK40" i="1"/>
  <c r="CL40" i="1"/>
  <c r="CM40" i="1"/>
  <c r="CN40" i="1"/>
  <c r="CO40" i="1"/>
  <c r="CP40" i="1"/>
  <c r="CQ40" i="1"/>
  <c r="CR40" i="1"/>
  <c r="CS40" i="1"/>
  <c r="CT40" i="1"/>
  <c r="CV40" i="1"/>
  <c r="CW40" i="1"/>
  <c r="CX40" i="1"/>
  <c r="CY40" i="1"/>
  <c r="CZ40" i="1"/>
  <c r="CH41" i="1"/>
  <c r="CI41" i="1"/>
  <c r="CJ41" i="1"/>
  <c r="CK41" i="1"/>
  <c r="CL41" i="1"/>
  <c r="CM41" i="1"/>
  <c r="CN41" i="1"/>
  <c r="CO41" i="1"/>
  <c r="CP41" i="1"/>
  <c r="CQ41" i="1"/>
  <c r="CR41" i="1"/>
  <c r="CS41" i="1"/>
  <c r="CT41" i="1"/>
  <c r="CV41" i="1"/>
  <c r="CW41" i="1"/>
  <c r="CX41" i="1"/>
  <c r="CY41" i="1"/>
  <c r="CZ41" i="1"/>
  <c r="CH42" i="1"/>
  <c r="CI42" i="1"/>
  <c r="CJ42" i="1"/>
  <c r="CK42" i="1"/>
  <c r="CL42" i="1"/>
  <c r="CM42" i="1"/>
  <c r="CN42" i="1"/>
  <c r="CO42" i="1"/>
  <c r="CP42" i="1"/>
  <c r="CQ42" i="1"/>
  <c r="CR42" i="1"/>
  <c r="CS42" i="1"/>
  <c r="CT42" i="1"/>
  <c r="CV42" i="1"/>
  <c r="CW42" i="1"/>
  <c r="CX42" i="1"/>
  <c r="CY42" i="1"/>
  <c r="CZ42" i="1"/>
  <c r="CH43" i="1"/>
  <c r="CI43" i="1"/>
  <c r="CJ43" i="1"/>
  <c r="CK43" i="1"/>
  <c r="CL43" i="1"/>
  <c r="CM43" i="1"/>
  <c r="CN43" i="1"/>
  <c r="CO43" i="1"/>
  <c r="CP43" i="1"/>
  <c r="CQ43" i="1"/>
  <c r="CR43" i="1"/>
  <c r="CS43" i="1"/>
  <c r="CT43" i="1"/>
  <c r="CV43" i="1"/>
  <c r="CW43" i="1"/>
  <c r="CX43" i="1"/>
  <c r="CY43" i="1"/>
  <c r="CZ43" i="1"/>
  <c r="CH44" i="1"/>
  <c r="CI44" i="1"/>
  <c r="CJ44" i="1"/>
  <c r="CK44" i="1"/>
  <c r="CL44" i="1"/>
  <c r="CM44" i="1"/>
  <c r="CN44" i="1"/>
  <c r="CO44" i="1"/>
  <c r="CP44" i="1"/>
  <c r="CQ44" i="1"/>
  <c r="CR44" i="1"/>
  <c r="CS44" i="1"/>
  <c r="CT44" i="1"/>
  <c r="CV44" i="1"/>
  <c r="CW44" i="1"/>
  <c r="CX44" i="1"/>
  <c r="CY44" i="1"/>
  <c r="CZ44" i="1"/>
  <c r="CH45" i="1"/>
  <c r="CI45" i="1"/>
  <c r="CJ45" i="1"/>
  <c r="CK45" i="1"/>
  <c r="CL45" i="1"/>
  <c r="CM45" i="1"/>
  <c r="CN45" i="1"/>
  <c r="CO45" i="1"/>
  <c r="CP45" i="1"/>
  <c r="CQ45" i="1"/>
  <c r="CR45" i="1"/>
  <c r="CS45" i="1"/>
  <c r="CT45" i="1"/>
  <c r="CV45" i="1"/>
  <c r="CW45" i="1"/>
  <c r="CX45" i="1"/>
  <c r="CY45" i="1"/>
  <c r="CZ45" i="1"/>
  <c r="CH46" i="1"/>
  <c r="CI46" i="1"/>
  <c r="CJ46" i="1"/>
  <c r="CK46" i="1"/>
  <c r="CL46" i="1"/>
  <c r="CM46" i="1"/>
  <c r="CN46" i="1"/>
  <c r="CO46" i="1"/>
  <c r="CP46" i="1"/>
  <c r="CQ46" i="1"/>
  <c r="CR46" i="1"/>
  <c r="CS46" i="1"/>
  <c r="CT46" i="1"/>
  <c r="CV46" i="1"/>
  <c r="CW46" i="1"/>
  <c r="CX46" i="1"/>
  <c r="CY46" i="1"/>
  <c r="CZ46" i="1"/>
  <c r="CH47" i="1"/>
  <c r="CI47" i="1"/>
  <c r="CJ47" i="1"/>
  <c r="CK47" i="1"/>
  <c r="CL47" i="1"/>
  <c r="CM47" i="1"/>
  <c r="CN47" i="1"/>
  <c r="CO47" i="1"/>
  <c r="CP47" i="1"/>
  <c r="CQ47" i="1"/>
  <c r="CR47" i="1"/>
  <c r="CS47" i="1"/>
  <c r="CT47" i="1"/>
  <c r="CV47" i="1"/>
  <c r="CW47" i="1"/>
  <c r="CX47" i="1"/>
  <c r="CY47" i="1"/>
  <c r="CZ47" i="1"/>
  <c r="CH48" i="1"/>
  <c r="CI48" i="1"/>
  <c r="CJ48" i="1"/>
  <c r="CK48" i="1"/>
  <c r="CL48" i="1"/>
  <c r="CM48" i="1"/>
  <c r="CN48" i="1"/>
  <c r="CO48" i="1"/>
  <c r="CP48" i="1"/>
  <c r="CQ48" i="1"/>
  <c r="CR48" i="1"/>
  <c r="CS48" i="1"/>
  <c r="CT48" i="1"/>
  <c r="CV48" i="1"/>
  <c r="CW48" i="1"/>
  <c r="CX48" i="1"/>
  <c r="CY48" i="1"/>
  <c r="CZ48" i="1"/>
  <c r="CH49" i="1"/>
  <c r="CI49" i="1"/>
  <c r="CJ49" i="1"/>
  <c r="CK49" i="1"/>
  <c r="CL49" i="1"/>
  <c r="CM49" i="1"/>
  <c r="CN49" i="1"/>
  <c r="CO49" i="1"/>
  <c r="CP49" i="1"/>
  <c r="CQ49" i="1"/>
  <c r="CR49" i="1"/>
  <c r="CS49" i="1"/>
  <c r="CT49" i="1"/>
  <c r="CV49" i="1"/>
  <c r="CW49" i="1"/>
  <c r="CX49" i="1"/>
  <c r="CY49" i="1"/>
  <c r="CZ49" i="1"/>
  <c r="CH50" i="1"/>
  <c r="CI50" i="1"/>
  <c r="CJ50" i="1"/>
  <c r="CK50" i="1"/>
  <c r="CL50" i="1"/>
  <c r="CM50" i="1"/>
  <c r="CN50" i="1"/>
  <c r="CO50" i="1"/>
  <c r="CP50" i="1"/>
  <c r="CQ50" i="1"/>
  <c r="CR50" i="1"/>
  <c r="CS50" i="1"/>
  <c r="CT50" i="1"/>
  <c r="CV50" i="1"/>
  <c r="CW50" i="1"/>
  <c r="CX50" i="1"/>
  <c r="CY50" i="1"/>
  <c r="CZ50" i="1"/>
  <c r="CH51" i="1"/>
  <c r="CI51" i="1"/>
  <c r="CJ51" i="1"/>
  <c r="CK51" i="1"/>
  <c r="CL51" i="1"/>
  <c r="CM51" i="1"/>
  <c r="CN51" i="1"/>
  <c r="CO51" i="1"/>
  <c r="CP51" i="1"/>
  <c r="CQ51" i="1"/>
  <c r="CR51" i="1"/>
  <c r="CS51" i="1"/>
  <c r="CT51" i="1"/>
  <c r="CV51" i="1"/>
  <c r="CW51" i="1"/>
  <c r="CX51" i="1"/>
  <c r="CY51" i="1"/>
  <c r="CZ51" i="1"/>
  <c r="CH52" i="1"/>
  <c r="CI52" i="1"/>
  <c r="CJ52" i="1"/>
  <c r="CK52" i="1"/>
  <c r="CL52" i="1"/>
  <c r="CM52" i="1"/>
  <c r="CN52" i="1"/>
  <c r="CO52" i="1"/>
  <c r="CP52" i="1"/>
  <c r="CQ52" i="1"/>
  <c r="CR52" i="1"/>
  <c r="CS52" i="1"/>
  <c r="CT52" i="1"/>
  <c r="CV52" i="1"/>
  <c r="CW52" i="1"/>
  <c r="CX52" i="1"/>
  <c r="CY52" i="1"/>
  <c r="CZ52" i="1"/>
  <c r="CH53" i="1"/>
  <c r="CI53" i="1"/>
  <c r="CJ53" i="1"/>
  <c r="CK53" i="1"/>
  <c r="CL53" i="1"/>
  <c r="CM53" i="1"/>
  <c r="CN53" i="1"/>
  <c r="CO53" i="1"/>
  <c r="CP53" i="1"/>
  <c r="CQ53" i="1"/>
  <c r="CR53" i="1"/>
  <c r="CS53" i="1"/>
  <c r="CT53" i="1"/>
  <c r="CV53" i="1"/>
  <c r="CW53" i="1"/>
  <c r="CX53" i="1"/>
  <c r="CY53" i="1"/>
  <c r="CZ53" i="1"/>
  <c r="CH54" i="1"/>
  <c r="CI54" i="1"/>
  <c r="CJ54" i="1"/>
  <c r="CK54" i="1"/>
  <c r="CL54" i="1"/>
  <c r="CM54" i="1"/>
  <c r="CN54" i="1"/>
  <c r="CO54" i="1"/>
  <c r="CP54" i="1"/>
  <c r="CQ54" i="1"/>
  <c r="CR54" i="1"/>
  <c r="CS54" i="1"/>
  <c r="CT54" i="1"/>
  <c r="CV54" i="1"/>
  <c r="CW54" i="1"/>
  <c r="CX54" i="1"/>
  <c r="CY54" i="1"/>
  <c r="CZ54" i="1"/>
  <c r="CH55" i="1"/>
  <c r="CI55" i="1"/>
  <c r="CJ55" i="1"/>
  <c r="CK55" i="1"/>
  <c r="CL55" i="1"/>
  <c r="CM55" i="1"/>
  <c r="CN55" i="1"/>
  <c r="CO55" i="1"/>
  <c r="CP55" i="1"/>
  <c r="CQ55" i="1"/>
  <c r="CR55" i="1"/>
  <c r="CS55" i="1"/>
  <c r="CT55" i="1"/>
  <c r="CV55" i="1"/>
  <c r="CW55" i="1"/>
  <c r="CX55" i="1"/>
  <c r="CY55" i="1"/>
  <c r="CZ55" i="1"/>
  <c r="CH56" i="1"/>
  <c r="CI56" i="1"/>
  <c r="CJ56" i="1"/>
  <c r="CK56" i="1"/>
  <c r="CL56" i="1"/>
  <c r="CM56" i="1"/>
  <c r="CN56" i="1"/>
  <c r="CO56" i="1"/>
  <c r="CP56" i="1"/>
  <c r="CQ56" i="1"/>
  <c r="CR56" i="1"/>
  <c r="CS56" i="1"/>
  <c r="CT56" i="1"/>
  <c r="CV56" i="1"/>
  <c r="CW56" i="1"/>
  <c r="CX56" i="1"/>
  <c r="CY56" i="1"/>
  <c r="CZ56" i="1"/>
  <c r="CH57" i="1"/>
  <c r="CI57" i="1"/>
  <c r="CJ57" i="1"/>
  <c r="CK57" i="1"/>
  <c r="CL57" i="1"/>
  <c r="CM57" i="1"/>
  <c r="CN57" i="1"/>
  <c r="CO57" i="1"/>
  <c r="CP57" i="1"/>
  <c r="CQ57" i="1"/>
  <c r="CR57" i="1"/>
  <c r="CS57" i="1"/>
  <c r="CT57" i="1"/>
  <c r="CV57" i="1"/>
  <c r="CW57" i="1"/>
  <c r="CX57" i="1"/>
  <c r="CY57" i="1"/>
  <c r="CZ57" i="1"/>
  <c r="CH58" i="1"/>
  <c r="CI58" i="1"/>
  <c r="CJ58" i="1"/>
  <c r="CK58" i="1"/>
  <c r="CL58" i="1"/>
  <c r="CM58" i="1"/>
  <c r="CN58" i="1"/>
  <c r="CO58" i="1"/>
  <c r="CP58" i="1"/>
  <c r="CQ58" i="1"/>
  <c r="CR58" i="1"/>
  <c r="CS58" i="1"/>
  <c r="CT58" i="1"/>
  <c r="CV58" i="1"/>
  <c r="CW58" i="1"/>
  <c r="CX58" i="1"/>
  <c r="CY58" i="1"/>
  <c r="CZ58" i="1"/>
  <c r="CH59" i="1"/>
  <c r="CI59" i="1"/>
  <c r="CJ59" i="1"/>
  <c r="CK59" i="1"/>
  <c r="CL59" i="1"/>
  <c r="CM59" i="1"/>
  <c r="CN59" i="1"/>
  <c r="CO59" i="1"/>
  <c r="CP59" i="1"/>
  <c r="CQ59" i="1"/>
  <c r="CR59" i="1"/>
  <c r="CS59" i="1"/>
  <c r="CT59" i="1"/>
  <c r="CV59" i="1"/>
  <c r="CW59" i="1"/>
  <c r="CX59" i="1"/>
  <c r="CY59" i="1"/>
  <c r="CZ59" i="1"/>
  <c r="CH60" i="1"/>
  <c r="CI60" i="1"/>
  <c r="CJ60" i="1"/>
  <c r="CK60" i="1"/>
  <c r="CL60" i="1"/>
  <c r="CM60" i="1"/>
  <c r="CN60" i="1"/>
  <c r="CO60" i="1"/>
  <c r="CP60" i="1"/>
  <c r="CQ60" i="1"/>
  <c r="CR60" i="1"/>
  <c r="CS60" i="1"/>
  <c r="CT60" i="1"/>
  <c r="CV60" i="1"/>
  <c r="CW60" i="1"/>
  <c r="CX60" i="1"/>
  <c r="CY60" i="1"/>
  <c r="CZ60" i="1"/>
  <c r="CH61" i="1"/>
  <c r="CI61" i="1"/>
  <c r="CJ61" i="1"/>
  <c r="CK61" i="1"/>
  <c r="CL61" i="1"/>
  <c r="CM61" i="1"/>
  <c r="CN61" i="1"/>
  <c r="CO61" i="1"/>
  <c r="CP61" i="1"/>
  <c r="CQ61" i="1"/>
  <c r="CR61" i="1"/>
  <c r="CS61" i="1"/>
  <c r="CT61" i="1"/>
  <c r="CV61" i="1"/>
  <c r="CW61" i="1"/>
  <c r="CX61" i="1"/>
  <c r="CY61" i="1"/>
  <c r="CZ61" i="1"/>
  <c r="CH62" i="1"/>
  <c r="CI62" i="1"/>
  <c r="CJ62" i="1"/>
  <c r="CK62" i="1"/>
  <c r="CL62" i="1"/>
  <c r="CM62" i="1"/>
  <c r="CN62" i="1"/>
  <c r="CO62" i="1"/>
  <c r="CP62" i="1"/>
  <c r="CQ62" i="1"/>
  <c r="CR62" i="1"/>
  <c r="CS62" i="1"/>
  <c r="CT62" i="1"/>
  <c r="CV62" i="1"/>
  <c r="CW62" i="1"/>
  <c r="CX62" i="1"/>
  <c r="CY62" i="1"/>
  <c r="CZ62" i="1"/>
  <c r="CH63" i="1"/>
  <c r="CI63" i="1"/>
  <c r="CJ63" i="1"/>
  <c r="CK63" i="1"/>
  <c r="CL63" i="1"/>
  <c r="CM63" i="1"/>
  <c r="CN63" i="1"/>
  <c r="CO63" i="1"/>
  <c r="CP63" i="1"/>
  <c r="CQ63" i="1"/>
  <c r="CR63" i="1"/>
  <c r="CS63" i="1"/>
  <c r="CT63" i="1"/>
  <c r="CV63" i="1"/>
  <c r="CW63" i="1"/>
  <c r="CX63" i="1"/>
  <c r="CY63" i="1"/>
  <c r="CZ63" i="1"/>
  <c r="CH64" i="1"/>
  <c r="CI64" i="1"/>
  <c r="CJ64" i="1"/>
  <c r="CK64" i="1"/>
  <c r="CL64" i="1"/>
  <c r="CM64" i="1"/>
  <c r="CN64" i="1"/>
  <c r="CO64" i="1"/>
  <c r="CP64" i="1"/>
  <c r="CQ64" i="1"/>
  <c r="CR64" i="1"/>
  <c r="CS64" i="1"/>
  <c r="CT64" i="1"/>
  <c r="CV64" i="1"/>
  <c r="CW64" i="1"/>
  <c r="CX64" i="1"/>
  <c r="CY64" i="1"/>
  <c r="CZ64" i="1"/>
  <c r="CH65" i="1"/>
  <c r="CI65" i="1"/>
  <c r="CJ65" i="1"/>
  <c r="CK65" i="1"/>
  <c r="CL65" i="1"/>
  <c r="CM65" i="1"/>
  <c r="CN65" i="1"/>
  <c r="CO65" i="1"/>
  <c r="CP65" i="1"/>
  <c r="CQ65" i="1"/>
  <c r="CR65" i="1"/>
  <c r="CS65" i="1"/>
  <c r="CT65" i="1"/>
  <c r="CV65" i="1"/>
  <c r="CW65" i="1"/>
  <c r="CX65" i="1"/>
  <c r="CY65" i="1"/>
  <c r="CZ65" i="1"/>
  <c r="CH66" i="1"/>
  <c r="CI66" i="1"/>
  <c r="CJ66" i="1"/>
  <c r="CK66" i="1"/>
  <c r="CL66" i="1"/>
  <c r="CM66" i="1"/>
  <c r="CN66" i="1"/>
  <c r="CO66" i="1"/>
  <c r="CP66" i="1"/>
  <c r="CQ66" i="1"/>
  <c r="CR66" i="1"/>
  <c r="CS66" i="1"/>
  <c r="CT66" i="1"/>
  <c r="CV66" i="1"/>
  <c r="CW66" i="1"/>
  <c r="CX66" i="1"/>
  <c r="CY66" i="1"/>
  <c r="CZ66" i="1"/>
  <c r="CH67" i="1"/>
  <c r="CI67" i="1"/>
  <c r="CJ67" i="1"/>
  <c r="CK67" i="1"/>
  <c r="CL67" i="1"/>
  <c r="CM67" i="1"/>
  <c r="CN67" i="1"/>
  <c r="CO67" i="1"/>
  <c r="CP67" i="1"/>
  <c r="CQ67" i="1"/>
  <c r="CR67" i="1"/>
  <c r="CS67" i="1"/>
  <c r="CT67" i="1"/>
  <c r="CV67" i="1"/>
  <c r="CW67" i="1"/>
  <c r="CX67" i="1"/>
  <c r="CY67" i="1"/>
  <c r="CZ67" i="1"/>
  <c r="CH68" i="1"/>
  <c r="CI68" i="1"/>
  <c r="CJ68" i="1"/>
  <c r="CK68" i="1"/>
  <c r="CL68" i="1"/>
  <c r="CM68" i="1"/>
  <c r="CN68" i="1"/>
  <c r="CO68" i="1"/>
  <c r="CP68" i="1"/>
  <c r="CQ68" i="1"/>
  <c r="CR68" i="1"/>
  <c r="CS68" i="1"/>
  <c r="CT68" i="1"/>
  <c r="CV68" i="1"/>
  <c r="CW68" i="1"/>
  <c r="CX68" i="1"/>
  <c r="CY68" i="1"/>
  <c r="CZ68" i="1"/>
  <c r="CH69" i="1"/>
  <c r="CI69" i="1"/>
  <c r="CJ69" i="1"/>
  <c r="CK69" i="1"/>
  <c r="CL69" i="1"/>
  <c r="CM69" i="1"/>
  <c r="CN69" i="1"/>
  <c r="CO69" i="1"/>
  <c r="CP69" i="1"/>
  <c r="CQ69" i="1"/>
  <c r="CR69" i="1"/>
  <c r="CS69" i="1"/>
  <c r="CT69" i="1"/>
  <c r="CV69" i="1"/>
  <c r="CW69" i="1"/>
  <c r="CX69" i="1"/>
  <c r="CY69" i="1"/>
  <c r="CZ69" i="1"/>
  <c r="CH70" i="1"/>
  <c r="CI70" i="1"/>
  <c r="CJ70" i="1"/>
  <c r="CK70" i="1"/>
  <c r="CL70" i="1"/>
  <c r="CM70" i="1"/>
  <c r="CN70" i="1"/>
  <c r="CO70" i="1"/>
  <c r="CP70" i="1"/>
  <c r="CQ70" i="1"/>
  <c r="CR70" i="1"/>
  <c r="CS70" i="1"/>
  <c r="CT70" i="1"/>
  <c r="CV70" i="1"/>
  <c r="CW70" i="1"/>
  <c r="CX70" i="1"/>
  <c r="CY70" i="1"/>
  <c r="CZ70" i="1"/>
  <c r="CH71" i="1"/>
  <c r="CI71" i="1"/>
  <c r="CJ71" i="1"/>
  <c r="CK71" i="1"/>
  <c r="CL71" i="1"/>
  <c r="CM71" i="1"/>
  <c r="CN71" i="1"/>
  <c r="CO71" i="1"/>
  <c r="CP71" i="1"/>
  <c r="CQ71" i="1"/>
  <c r="CR71" i="1"/>
  <c r="CS71" i="1"/>
  <c r="CT71" i="1"/>
  <c r="CV71" i="1"/>
  <c r="CW71" i="1"/>
  <c r="CX71" i="1"/>
  <c r="CY71" i="1"/>
  <c r="CZ71" i="1"/>
  <c r="CH72" i="1"/>
  <c r="CI72" i="1"/>
  <c r="CJ72" i="1"/>
  <c r="CK72" i="1"/>
  <c r="CL72" i="1"/>
  <c r="CM72" i="1"/>
  <c r="CN72" i="1"/>
  <c r="CO72" i="1"/>
  <c r="CP72" i="1"/>
  <c r="CQ72" i="1"/>
  <c r="CR72" i="1"/>
  <c r="CS72" i="1"/>
  <c r="CT72" i="1"/>
  <c r="CV72" i="1"/>
  <c r="CW72" i="1"/>
  <c r="CX72" i="1"/>
  <c r="CY72" i="1"/>
  <c r="CZ72" i="1"/>
  <c r="CH73" i="1"/>
  <c r="CI73" i="1"/>
  <c r="CJ73" i="1"/>
  <c r="CK73" i="1"/>
  <c r="CL73" i="1"/>
  <c r="CM73" i="1"/>
  <c r="CN73" i="1"/>
  <c r="CO73" i="1"/>
  <c r="CP73" i="1"/>
  <c r="CQ73" i="1"/>
  <c r="CR73" i="1"/>
  <c r="CS73" i="1"/>
  <c r="CT73" i="1"/>
  <c r="CV73" i="1"/>
  <c r="CW73" i="1"/>
  <c r="CX73" i="1"/>
  <c r="CY73" i="1"/>
  <c r="CZ73" i="1"/>
  <c r="CH74" i="1"/>
  <c r="CI74" i="1"/>
  <c r="CJ74" i="1"/>
  <c r="CK74" i="1"/>
  <c r="CL74" i="1"/>
  <c r="CM74" i="1"/>
  <c r="CN74" i="1"/>
  <c r="CO74" i="1"/>
  <c r="CP74" i="1"/>
  <c r="CQ74" i="1"/>
  <c r="CR74" i="1"/>
  <c r="CS74" i="1"/>
  <c r="CT74" i="1"/>
  <c r="CV74" i="1"/>
  <c r="CW74" i="1"/>
  <c r="CX74" i="1"/>
  <c r="CY74" i="1"/>
  <c r="CZ74" i="1"/>
  <c r="CH75" i="1"/>
  <c r="CI75" i="1"/>
  <c r="CJ75" i="1"/>
  <c r="CK75" i="1"/>
  <c r="CL75" i="1"/>
  <c r="CM75" i="1"/>
  <c r="CN75" i="1"/>
  <c r="CO75" i="1"/>
  <c r="CP75" i="1"/>
  <c r="CQ75" i="1"/>
  <c r="CR75" i="1"/>
  <c r="CS75" i="1"/>
  <c r="CT75" i="1"/>
  <c r="CV75" i="1"/>
  <c r="CW75" i="1"/>
  <c r="CX75" i="1"/>
  <c r="CY75" i="1"/>
  <c r="CZ75" i="1"/>
  <c r="CH76" i="1"/>
  <c r="CI76" i="1"/>
  <c r="CJ76" i="1"/>
  <c r="CK76" i="1"/>
  <c r="CL76" i="1"/>
  <c r="CM76" i="1"/>
  <c r="CN76" i="1"/>
  <c r="CO76" i="1"/>
  <c r="CP76" i="1"/>
  <c r="CQ76" i="1"/>
  <c r="CR76" i="1"/>
  <c r="CS76" i="1"/>
  <c r="CT76" i="1"/>
  <c r="CV76" i="1"/>
  <c r="CW76" i="1"/>
  <c r="CX76" i="1"/>
  <c r="CY76" i="1"/>
  <c r="CZ76" i="1"/>
  <c r="CH77" i="1"/>
  <c r="CI77" i="1"/>
  <c r="CJ77" i="1"/>
  <c r="CK77" i="1"/>
  <c r="CL77" i="1"/>
  <c r="CM77" i="1"/>
  <c r="CN77" i="1"/>
  <c r="CO77" i="1"/>
  <c r="CP77" i="1"/>
  <c r="CQ77" i="1"/>
  <c r="CR77" i="1"/>
  <c r="CS77" i="1"/>
  <c r="CT77" i="1"/>
  <c r="CV77" i="1"/>
  <c r="CW77" i="1"/>
  <c r="CX77" i="1"/>
  <c r="CY77" i="1"/>
  <c r="CZ77" i="1"/>
  <c r="CH78" i="1"/>
  <c r="CI78" i="1"/>
  <c r="CJ78" i="1"/>
  <c r="CK78" i="1"/>
  <c r="CL78" i="1"/>
  <c r="CM78" i="1"/>
  <c r="CN78" i="1"/>
  <c r="CO78" i="1"/>
  <c r="CP78" i="1"/>
  <c r="CQ78" i="1"/>
  <c r="CR78" i="1"/>
  <c r="CS78" i="1"/>
  <c r="CT78" i="1"/>
  <c r="CV78" i="1"/>
  <c r="CW78" i="1"/>
  <c r="CX78" i="1"/>
  <c r="CY78" i="1"/>
  <c r="CZ78" i="1"/>
  <c r="CH79" i="1"/>
  <c r="CI79" i="1"/>
  <c r="CJ79" i="1"/>
  <c r="CK79" i="1"/>
  <c r="CL79" i="1"/>
  <c r="CM79" i="1"/>
  <c r="CN79" i="1"/>
  <c r="CO79" i="1"/>
  <c r="CP79" i="1"/>
  <c r="CQ79" i="1"/>
  <c r="CR79" i="1"/>
  <c r="CS79" i="1"/>
  <c r="CT79" i="1"/>
  <c r="CV79" i="1"/>
  <c r="CW79" i="1"/>
  <c r="CX79" i="1"/>
  <c r="CY79" i="1"/>
  <c r="CZ79" i="1"/>
  <c r="CH80" i="1"/>
  <c r="CI80" i="1"/>
  <c r="CJ80" i="1"/>
  <c r="CK80" i="1"/>
  <c r="CL80" i="1"/>
  <c r="CM80" i="1"/>
  <c r="CN80" i="1"/>
  <c r="CO80" i="1"/>
  <c r="CP80" i="1"/>
  <c r="CQ80" i="1"/>
  <c r="CR80" i="1"/>
  <c r="CS80" i="1"/>
  <c r="CT80" i="1"/>
  <c r="CV80" i="1"/>
  <c r="CW80" i="1"/>
  <c r="CX80" i="1"/>
  <c r="CY80" i="1"/>
  <c r="CZ80" i="1"/>
  <c r="CH81" i="1"/>
  <c r="CI81" i="1"/>
  <c r="CJ81" i="1"/>
  <c r="CK81" i="1"/>
  <c r="CL81" i="1"/>
  <c r="CM81" i="1"/>
  <c r="CN81" i="1"/>
  <c r="CO81" i="1"/>
  <c r="CP81" i="1"/>
  <c r="CQ81" i="1"/>
  <c r="CR81" i="1"/>
  <c r="CS81" i="1"/>
  <c r="CT81" i="1"/>
  <c r="CV81" i="1"/>
  <c r="CW81" i="1"/>
  <c r="CX81" i="1"/>
  <c r="CY81" i="1"/>
  <c r="CZ81" i="1"/>
  <c r="CH82" i="1"/>
  <c r="CI82" i="1"/>
  <c r="CJ82" i="1"/>
  <c r="CK82" i="1"/>
  <c r="CL82" i="1"/>
  <c r="CM82" i="1"/>
  <c r="CN82" i="1"/>
  <c r="CO82" i="1"/>
  <c r="CP82" i="1"/>
  <c r="CQ82" i="1"/>
  <c r="CR82" i="1"/>
  <c r="CS82" i="1"/>
  <c r="CT82" i="1"/>
  <c r="CV82" i="1"/>
  <c r="CW82" i="1"/>
  <c r="CX82" i="1"/>
  <c r="CY82" i="1"/>
  <c r="CZ82" i="1"/>
  <c r="CH83" i="1"/>
  <c r="CI83" i="1"/>
  <c r="CJ83" i="1"/>
  <c r="CK83" i="1"/>
  <c r="CL83" i="1"/>
  <c r="CM83" i="1"/>
  <c r="CN83" i="1"/>
  <c r="CO83" i="1"/>
  <c r="CP83" i="1"/>
  <c r="CQ83" i="1"/>
  <c r="CR83" i="1"/>
  <c r="CS83" i="1"/>
  <c r="CT83" i="1"/>
  <c r="CV83" i="1"/>
  <c r="CW83" i="1"/>
  <c r="CX83" i="1"/>
  <c r="CY83" i="1"/>
  <c r="CZ83" i="1"/>
  <c r="CH84" i="1"/>
  <c r="CI84" i="1"/>
  <c r="CJ84" i="1"/>
  <c r="CK84" i="1"/>
  <c r="CL84" i="1"/>
  <c r="CM84" i="1"/>
  <c r="CN84" i="1"/>
  <c r="CO84" i="1"/>
  <c r="CP84" i="1"/>
  <c r="CQ84" i="1"/>
  <c r="CR84" i="1"/>
  <c r="CS84" i="1"/>
  <c r="CT84" i="1"/>
  <c r="CV84" i="1"/>
  <c r="CW84" i="1"/>
  <c r="CX84" i="1"/>
  <c r="CY84" i="1"/>
  <c r="CZ84" i="1"/>
  <c r="CH85" i="1"/>
  <c r="CI85" i="1"/>
  <c r="CJ85" i="1"/>
  <c r="CK85" i="1"/>
  <c r="CL85" i="1"/>
  <c r="CM85" i="1"/>
  <c r="CN85" i="1"/>
  <c r="CO85" i="1"/>
  <c r="CP85" i="1"/>
  <c r="CQ85" i="1"/>
  <c r="CR85" i="1"/>
  <c r="CS85" i="1"/>
  <c r="CT85" i="1"/>
  <c r="CV85" i="1"/>
  <c r="CW85" i="1"/>
  <c r="CX85" i="1"/>
  <c r="CY85" i="1"/>
  <c r="CZ85" i="1"/>
  <c r="CH86" i="1"/>
  <c r="CI86" i="1"/>
  <c r="CJ86" i="1"/>
  <c r="CK86" i="1"/>
  <c r="CL86" i="1"/>
  <c r="CM86" i="1"/>
  <c r="CN86" i="1"/>
  <c r="CO86" i="1"/>
  <c r="CP86" i="1"/>
  <c r="CQ86" i="1"/>
  <c r="CR86" i="1"/>
  <c r="CS86" i="1"/>
  <c r="CT86" i="1"/>
  <c r="CV86" i="1"/>
  <c r="CW86" i="1"/>
  <c r="CX86" i="1"/>
  <c r="CY86" i="1"/>
  <c r="CZ86" i="1"/>
  <c r="CH87" i="1"/>
  <c r="CI87" i="1"/>
  <c r="CJ87" i="1"/>
  <c r="CK87" i="1"/>
  <c r="CL87" i="1"/>
  <c r="CM87" i="1"/>
  <c r="CN87" i="1"/>
  <c r="CO87" i="1"/>
  <c r="CP87" i="1"/>
  <c r="CQ87" i="1"/>
  <c r="CR87" i="1"/>
  <c r="CS87" i="1"/>
  <c r="CT87" i="1"/>
  <c r="CV87" i="1"/>
  <c r="CW87" i="1"/>
  <c r="CX87" i="1"/>
  <c r="CY87" i="1"/>
  <c r="CZ87" i="1"/>
  <c r="CH88" i="1"/>
  <c r="CI88" i="1"/>
  <c r="CJ88" i="1"/>
  <c r="CK88" i="1"/>
  <c r="CL88" i="1"/>
  <c r="CM88" i="1"/>
  <c r="CN88" i="1"/>
  <c r="CO88" i="1"/>
  <c r="CP88" i="1"/>
  <c r="CQ88" i="1"/>
  <c r="CR88" i="1"/>
  <c r="CS88" i="1"/>
  <c r="CT88" i="1"/>
  <c r="CV88" i="1"/>
  <c r="CW88" i="1"/>
  <c r="CX88" i="1"/>
  <c r="CY88" i="1"/>
  <c r="CZ88" i="1"/>
  <c r="CH89" i="1"/>
  <c r="CI89" i="1"/>
  <c r="CJ89" i="1"/>
  <c r="CK89" i="1"/>
  <c r="CL89" i="1"/>
  <c r="CM89" i="1"/>
  <c r="CN89" i="1"/>
  <c r="CO89" i="1"/>
  <c r="CP89" i="1"/>
  <c r="CQ89" i="1"/>
  <c r="CR89" i="1"/>
  <c r="CS89" i="1"/>
  <c r="CT89" i="1"/>
  <c r="CV89" i="1"/>
  <c r="CW89" i="1"/>
  <c r="CX89" i="1"/>
  <c r="CY89" i="1"/>
  <c r="CZ89" i="1"/>
  <c r="CH90" i="1"/>
  <c r="CI90" i="1"/>
  <c r="CJ90" i="1"/>
  <c r="CK90" i="1"/>
  <c r="CL90" i="1"/>
  <c r="CM90" i="1"/>
  <c r="CN90" i="1"/>
  <c r="CO90" i="1"/>
  <c r="CP90" i="1"/>
  <c r="CQ90" i="1"/>
  <c r="CR90" i="1"/>
  <c r="CS90" i="1"/>
  <c r="CT90" i="1"/>
  <c r="CV90" i="1"/>
  <c r="CW90" i="1"/>
  <c r="CX90" i="1"/>
  <c r="CY90" i="1"/>
  <c r="CZ90" i="1"/>
  <c r="CH91" i="1"/>
  <c r="CI91" i="1"/>
  <c r="CJ91" i="1"/>
  <c r="CK91" i="1"/>
  <c r="CL91" i="1"/>
  <c r="CM91" i="1"/>
  <c r="CN91" i="1"/>
  <c r="CO91" i="1"/>
  <c r="CP91" i="1"/>
  <c r="CQ91" i="1"/>
  <c r="CR91" i="1"/>
  <c r="CS91" i="1"/>
  <c r="CT91" i="1"/>
  <c r="CV91" i="1"/>
  <c r="CW91" i="1"/>
  <c r="CX91" i="1"/>
  <c r="CY91" i="1"/>
  <c r="CZ91" i="1"/>
  <c r="CH92" i="1"/>
  <c r="CI92" i="1"/>
  <c r="CJ92" i="1"/>
  <c r="CK92" i="1"/>
  <c r="CL92" i="1"/>
  <c r="CM92" i="1"/>
  <c r="CN92" i="1"/>
  <c r="CO92" i="1"/>
  <c r="CP92" i="1"/>
  <c r="CQ92" i="1"/>
  <c r="CR92" i="1"/>
  <c r="CS92" i="1"/>
  <c r="CT92" i="1"/>
  <c r="CV92" i="1"/>
  <c r="CW92" i="1"/>
  <c r="CX92" i="1"/>
  <c r="CY92" i="1"/>
  <c r="CZ92" i="1"/>
  <c r="CH93" i="1"/>
  <c r="CI93" i="1"/>
  <c r="CJ93" i="1"/>
  <c r="CK93" i="1"/>
  <c r="CL93" i="1"/>
  <c r="CM93" i="1"/>
  <c r="CN93" i="1"/>
  <c r="CO93" i="1"/>
  <c r="CP93" i="1"/>
  <c r="CQ93" i="1"/>
  <c r="CR93" i="1"/>
  <c r="CS93" i="1"/>
  <c r="CT93" i="1"/>
  <c r="CV93" i="1"/>
  <c r="CW93" i="1"/>
  <c r="CX93" i="1"/>
  <c r="CY93" i="1"/>
  <c r="CZ93" i="1"/>
  <c r="CH94" i="1"/>
  <c r="CI94" i="1"/>
  <c r="CJ94" i="1"/>
  <c r="CK94" i="1"/>
  <c r="CL94" i="1"/>
  <c r="CM94" i="1"/>
  <c r="CN94" i="1"/>
  <c r="CO94" i="1"/>
  <c r="CP94" i="1"/>
  <c r="CQ94" i="1"/>
  <c r="CR94" i="1"/>
  <c r="CS94" i="1"/>
  <c r="CT94" i="1"/>
  <c r="CV94" i="1"/>
  <c r="CW94" i="1"/>
  <c r="CX94" i="1"/>
  <c r="CY94" i="1"/>
  <c r="CZ94" i="1"/>
  <c r="CH95" i="1"/>
  <c r="CI95" i="1"/>
  <c r="CJ95" i="1"/>
  <c r="CK95" i="1"/>
  <c r="CL95" i="1"/>
  <c r="CM95" i="1"/>
  <c r="CN95" i="1"/>
  <c r="CO95" i="1"/>
  <c r="CP95" i="1"/>
  <c r="CQ95" i="1"/>
  <c r="CR95" i="1"/>
  <c r="CS95" i="1"/>
  <c r="CT95" i="1"/>
  <c r="CV95" i="1"/>
  <c r="CW95" i="1"/>
  <c r="CX95" i="1"/>
  <c r="CY95" i="1"/>
  <c r="CZ95" i="1"/>
  <c r="CH96" i="1"/>
  <c r="CI96" i="1"/>
  <c r="CJ96" i="1"/>
  <c r="CK96" i="1"/>
  <c r="CL96" i="1"/>
  <c r="CM96" i="1"/>
  <c r="CN96" i="1"/>
  <c r="CO96" i="1"/>
  <c r="CP96" i="1"/>
  <c r="CQ96" i="1"/>
  <c r="CR96" i="1"/>
  <c r="CS96" i="1"/>
  <c r="CT96" i="1"/>
  <c r="CV96" i="1"/>
  <c r="CW96" i="1"/>
  <c r="CX96" i="1"/>
  <c r="CY96" i="1"/>
  <c r="CZ96" i="1"/>
  <c r="CH97" i="1"/>
  <c r="CI97" i="1"/>
  <c r="CJ97" i="1"/>
  <c r="CK97" i="1"/>
  <c r="CL97" i="1"/>
  <c r="CM97" i="1"/>
  <c r="CN97" i="1"/>
  <c r="CO97" i="1"/>
  <c r="CP97" i="1"/>
  <c r="CQ97" i="1"/>
  <c r="CR97" i="1"/>
  <c r="CS97" i="1"/>
  <c r="CT97" i="1"/>
  <c r="CV97" i="1"/>
  <c r="CW97" i="1"/>
  <c r="CX97" i="1"/>
  <c r="CY97" i="1"/>
  <c r="CZ97" i="1"/>
  <c r="CH98" i="1"/>
  <c r="CI98" i="1"/>
  <c r="CJ98" i="1"/>
  <c r="CK98" i="1"/>
  <c r="CL98" i="1"/>
  <c r="CM98" i="1"/>
  <c r="CN98" i="1"/>
  <c r="CO98" i="1"/>
  <c r="CP98" i="1"/>
  <c r="CQ98" i="1"/>
  <c r="CR98" i="1"/>
  <c r="CS98" i="1"/>
  <c r="CT98" i="1"/>
  <c r="CV98" i="1"/>
  <c r="CW98" i="1"/>
  <c r="CX98" i="1"/>
  <c r="CY98" i="1"/>
  <c r="CZ98" i="1"/>
  <c r="CH99" i="1"/>
  <c r="CI99" i="1"/>
  <c r="CJ99" i="1"/>
  <c r="CK99" i="1"/>
  <c r="CL99" i="1"/>
  <c r="CM99" i="1"/>
  <c r="CN99" i="1"/>
  <c r="CO99" i="1"/>
  <c r="CP99" i="1"/>
  <c r="CQ99" i="1"/>
  <c r="CR99" i="1"/>
  <c r="CS99" i="1"/>
  <c r="CT99" i="1"/>
  <c r="CV99" i="1"/>
  <c r="CW99" i="1"/>
  <c r="CX99" i="1"/>
  <c r="CY99" i="1"/>
  <c r="CZ99" i="1"/>
  <c r="CH100" i="1"/>
  <c r="CI100" i="1"/>
  <c r="CJ100" i="1"/>
  <c r="CK100" i="1"/>
  <c r="CL100" i="1"/>
  <c r="CM100" i="1"/>
  <c r="CN100" i="1"/>
  <c r="CO100" i="1"/>
  <c r="CP100" i="1"/>
  <c r="CQ100" i="1"/>
  <c r="CR100" i="1"/>
  <c r="CS100" i="1"/>
  <c r="CT100" i="1"/>
  <c r="CV100" i="1"/>
  <c r="CW100" i="1"/>
  <c r="CX100" i="1"/>
  <c r="CY100" i="1"/>
  <c r="CZ100" i="1"/>
  <c r="CH101" i="1"/>
  <c r="CI101" i="1"/>
  <c r="CJ101" i="1"/>
  <c r="CK101" i="1"/>
  <c r="CL101" i="1"/>
  <c r="CM101" i="1"/>
  <c r="CN101" i="1"/>
  <c r="CO101" i="1"/>
  <c r="CP101" i="1"/>
  <c r="CQ101" i="1"/>
  <c r="CR101" i="1"/>
  <c r="CS101" i="1"/>
  <c r="CT101" i="1"/>
  <c r="CV101" i="1"/>
  <c r="CW101" i="1"/>
  <c r="CX101" i="1"/>
  <c r="CY101" i="1"/>
  <c r="CZ101" i="1"/>
  <c r="CH102" i="1"/>
  <c r="CI102" i="1"/>
  <c r="CJ102" i="1"/>
  <c r="CK102" i="1"/>
  <c r="CL102" i="1"/>
  <c r="CM102" i="1"/>
  <c r="CN102" i="1"/>
  <c r="CO102" i="1"/>
  <c r="CP102" i="1"/>
  <c r="CQ102" i="1"/>
  <c r="CR102" i="1"/>
  <c r="CS102" i="1"/>
  <c r="CT102" i="1"/>
  <c r="CV102" i="1"/>
  <c r="CW102" i="1"/>
  <c r="CX102" i="1"/>
  <c r="CY102" i="1"/>
  <c r="CZ102" i="1"/>
  <c r="CH103" i="1"/>
  <c r="CI103" i="1"/>
  <c r="CJ103" i="1"/>
  <c r="CK103" i="1"/>
  <c r="CL103" i="1"/>
  <c r="CM103" i="1"/>
  <c r="CN103" i="1"/>
  <c r="CO103" i="1"/>
  <c r="CP103" i="1"/>
  <c r="CQ103" i="1"/>
  <c r="CR103" i="1"/>
  <c r="CS103" i="1"/>
  <c r="CT103" i="1"/>
  <c r="CV103" i="1"/>
  <c r="CW103" i="1"/>
  <c r="CX103" i="1"/>
  <c r="CY103" i="1"/>
  <c r="CZ103" i="1"/>
  <c r="CH104" i="1"/>
  <c r="CI104" i="1"/>
  <c r="CJ104" i="1"/>
  <c r="CK104" i="1"/>
  <c r="CL104" i="1"/>
  <c r="CM104" i="1"/>
  <c r="CN104" i="1"/>
  <c r="CO104" i="1"/>
  <c r="CP104" i="1"/>
  <c r="CQ104" i="1"/>
  <c r="CR104" i="1"/>
  <c r="CS104" i="1"/>
  <c r="CT104" i="1"/>
  <c r="CV104" i="1"/>
  <c r="CW104" i="1"/>
  <c r="CX104" i="1"/>
  <c r="CY104" i="1"/>
  <c r="CZ104" i="1"/>
  <c r="CH105" i="1"/>
  <c r="CI105" i="1"/>
  <c r="CJ105" i="1"/>
  <c r="CK105" i="1"/>
  <c r="CL105" i="1"/>
  <c r="CM105" i="1"/>
  <c r="CN105" i="1"/>
  <c r="CO105" i="1"/>
  <c r="CP105" i="1"/>
  <c r="CQ105" i="1"/>
  <c r="CR105" i="1"/>
  <c r="CS105" i="1"/>
  <c r="CT105" i="1"/>
  <c r="CV105" i="1"/>
  <c r="CW105" i="1"/>
  <c r="CX105" i="1"/>
  <c r="CY105" i="1"/>
  <c r="CZ105" i="1"/>
  <c r="CH106" i="1"/>
  <c r="CI106" i="1"/>
  <c r="CJ106" i="1"/>
  <c r="CK106" i="1"/>
  <c r="CL106" i="1"/>
  <c r="CM106" i="1"/>
  <c r="CN106" i="1"/>
  <c r="CO106" i="1"/>
  <c r="CP106" i="1"/>
  <c r="CQ106" i="1"/>
  <c r="CR106" i="1"/>
  <c r="CS106" i="1"/>
  <c r="CT106" i="1"/>
  <c r="CV106" i="1"/>
  <c r="CW106" i="1"/>
  <c r="CX106" i="1"/>
  <c r="CY106" i="1"/>
  <c r="CZ106" i="1"/>
  <c r="CH107" i="1"/>
  <c r="CI107" i="1"/>
  <c r="CJ107" i="1"/>
  <c r="CK107" i="1"/>
  <c r="CL107" i="1"/>
  <c r="CM107" i="1"/>
  <c r="CN107" i="1"/>
  <c r="CO107" i="1"/>
  <c r="CP107" i="1"/>
  <c r="CQ107" i="1"/>
  <c r="CR107" i="1"/>
  <c r="CS107" i="1"/>
  <c r="CT107" i="1"/>
  <c r="CV107" i="1"/>
  <c r="CW107" i="1"/>
  <c r="CX107" i="1"/>
  <c r="CY107" i="1"/>
  <c r="CZ107" i="1"/>
  <c r="CH108" i="1"/>
  <c r="CI108" i="1"/>
  <c r="CJ108" i="1"/>
  <c r="CK108" i="1"/>
  <c r="CL108" i="1"/>
  <c r="CM108" i="1"/>
  <c r="CN108" i="1"/>
  <c r="CO108" i="1"/>
  <c r="CP108" i="1"/>
  <c r="CQ108" i="1"/>
  <c r="CR108" i="1"/>
  <c r="CS108" i="1"/>
  <c r="CT108" i="1"/>
  <c r="CV108" i="1"/>
  <c r="CW108" i="1"/>
  <c r="CX108" i="1"/>
  <c r="CY108" i="1"/>
  <c r="CZ108" i="1"/>
  <c r="CH109" i="1"/>
  <c r="CI109" i="1"/>
  <c r="CJ109" i="1"/>
  <c r="CK109" i="1"/>
  <c r="CL109" i="1"/>
  <c r="CM109" i="1"/>
  <c r="CN109" i="1"/>
  <c r="CO109" i="1"/>
  <c r="CP109" i="1"/>
  <c r="CQ109" i="1"/>
  <c r="CR109" i="1"/>
  <c r="CS109" i="1"/>
  <c r="CT109" i="1"/>
  <c r="CV109" i="1"/>
  <c r="CW109" i="1"/>
  <c r="CX109" i="1"/>
  <c r="CY109" i="1"/>
  <c r="CZ109" i="1"/>
  <c r="CH110" i="1"/>
  <c r="CI110" i="1"/>
  <c r="CJ110" i="1"/>
  <c r="CK110" i="1"/>
  <c r="CL110" i="1"/>
  <c r="CM110" i="1"/>
  <c r="CN110" i="1"/>
  <c r="CO110" i="1"/>
  <c r="CP110" i="1"/>
  <c r="CQ110" i="1"/>
  <c r="CR110" i="1"/>
  <c r="CS110" i="1"/>
  <c r="CT110" i="1"/>
  <c r="CV110" i="1"/>
  <c r="CW110" i="1"/>
  <c r="CX110" i="1"/>
  <c r="CY110" i="1"/>
  <c r="CZ110" i="1"/>
  <c r="CH111" i="1"/>
  <c r="CI111" i="1"/>
  <c r="CJ111" i="1"/>
  <c r="CK111" i="1"/>
  <c r="CL111" i="1"/>
  <c r="CM111" i="1"/>
  <c r="CN111" i="1"/>
  <c r="CO111" i="1"/>
  <c r="CP111" i="1"/>
  <c r="CQ111" i="1"/>
  <c r="CR111" i="1"/>
  <c r="CS111" i="1"/>
  <c r="CT111" i="1"/>
  <c r="CV111" i="1"/>
  <c r="CW111" i="1"/>
  <c r="CX111" i="1"/>
  <c r="CY111" i="1"/>
  <c r="CZ111" i="1"/>
  <c r="CH112" i="1"/>
  <c r="CI112" i="1"/>
  <c r="CJ112" i="1"/>
  <c r="CK112" i="1"/>
  <c r="CL112" i="1"/>
  <c r="CM112" i="1"/>
  <c r="CN112" i="1"/>
  <c r="CO112" i="1"/>
  <c r="CP112" i="1"/>
  <c r="CQ112" i="1"/>
  <c r="CR112" i="1"/>
  <c r="CS112" i="1"/>
  <c r="CT112" i="1"/>
  <c r="CV112" i="1"/>
  <c r="CW112" i="1"/>
  <c r="CX112" i="1"/>
  <c r="CY112" i="1"/>
  <c r="CZ112" i="1"/>
  <c r="CH113" i="1"/>
  <c r="CI113" i="1"/>
  <c r="CJ113" i="1"/>
  <c r="CK113" i="1"/>
  <c r="CL113" i="1"/>
  <c r="CM113" i="1"/>
  <c r="CN113" i="1"/>
  <c r="CO113" i="1"/>
  <c r="CP113" i="1"/>
  <c r="CQ113" i="1"/>
  <c r="CR113" i="1"/>
  <c r="CS113" i="1"/>
  <c r="CT113" i="1"/>
  <c r="CV113" i="1"/>
  <c r="CW113" i="1"/>
  <c r="CX113" i="1"/>
  <c r="CY113" i="1"/>
  <c r="CZ113" i="1"/>
  <c r="CH114" i="1"/>
  <c r="CI114" i="1"/>
  <c r="CJ114" i="1"/>
  <c r="CK114" i="1"/>
  <c r="CL114" i="1"/>
  <c r="CM114" i="1"/>
  <c r="CN114" i="1"/>
  <c r="CO114" i="1"/>
  <c r="CP114" i="1"/>
  <c r="CQ114" i="1"/>
  <c r="CR114" i="1"/>
  <c r="CS114" i="1"/>
  <c r="CT114" i="1"/>
  <c r="CV114" i="1"/>
  <c r="CW114" i="1"/>
  <c r="CX114" i="1"/>
  <c r="CY114" i="1"/>
  <c r="CZ114" i="1"/>
  <c r="CH115" i="1"/>
  <c r="CI115" i="1"/>
  <c r="CJ115" i="1"/>
  <c r="CK115" i="1"/>
  <c r="CL115" i="1"/>
  <c r="CM115" i="1"/>
  <c r="CN115" i="1"/>
  <c r="CO115" i="1"/>
  <c r="CP115" i="1"/>
  <c r="CQ115" i="1"/>
  <c r="CR115" i="1"/>
  <c r="CS115" i="1"/>
  <c r="CT115" i="1"/>
  <c r="CV115" i="1"/>
  <c r="CW115" i="1"/>
  <c r="CX115" i="1"/>
  <c r="CY115" i="1"/>
  <c r="CZ115" i="1"/>
  <c r="CH116" i="1"/>
  <c r="CI116" i="1"/>
  <c r="CJ116" i="1"/>
  <c r="CK116" i="1"/>
  <c r="CL116" i="1"/>
  <c r="CM116" i="1"/>
  <c r="CN116" i="1"/>
  <c r="CO116" i="1"/>
  <c r="CP116" i="1"/>
  <c r="CQ116" i="1"/>
  <c r="CR116" i="1"/>
  <c r="CS116" i="1"/>
  <c r="CT116" i="1"/>
  <c r="CV116" i="1"/>
  <c r="CW116" i="1"/>
  <c r="CX116" i="1"/>
  <c r="CY116" i="1"/>
  <c r="CZ116" i="1"/>
  <c r="CH117" i="1"/>
  <c r="CI117" i="1"/>
  <c r="CJ117" i="1"/>
  <c r="CK117" i="1"/>
  <c r="CL117" i="1"/>
  <c r="CM117" i="1"/>
  <c r="CN117" i="1"/>
  <c r="CO117" i="1"/>
  <c r="CP117" i="1"/>
  <c r="CQ117" i="1"/>
  <c r="CR117" i="1"/>
  <c r="CS117" i="1"/>
  <c r="CT117" i="1"/>
  <c r="CV117" i="1"/>
  <c r="CW117" i="1"/>
  <c r="CX117" i="1"/>
  <c r="CY117" i="1"/>
  <c r="CZ117" i="1"/>
  <c r="CH118" i="1"/>
  <c r="CI118" i="1"/>
  <c r="CJ118" i="1"/>
  <c r="CK118" i="1"/>
  <c r="CL118" i="1"/>
  <c r="CM118" i="1"/>
  <c r="CN118" i="1"/>
  <c r="CO118" i="1"/>
  <c r="CP118" i="1"/>
  <c r="CQ118" i="1"/>
  <c r="CR118" i="1"/>
  <c r="CS118" i="1"/>
  <c r="CT118" i="1"/>
  <c r="CV118" i="1"/>
  <c r="CW118" i="1"/>
  <c r="CX118" i="1"/>
  <c r="CY118" i="1"/>
  <c r="CZ118" i="1"/>
  <c r="CH119" i="1"/>
  <c r="CI119" i="1"/>
  <c r="CJ119" i="1"/>
  <c r="CK119" i="1"/>
  <c r="CL119" i="1"/>
  <c r="CM119" i="1"/>
  <c r="CN119" i="1"/>
  <c r="CO119" i="1"/>
  <c r="CP119" i="1"/>
  <c r="CQ119" i="1"/>
  <c r="CR119" i="1"/>
  <c r="CS119" i="1"/>
  <c r="CT119" i="1"/>
  <c r="CV119" i="1"/>
  <c r="CW119" i="1"/>
  <c r="CX119" i="1"/>
  <c r="CY119" i="1"/>
  <c r="CZ119" i="1"/>
  <c r="CH120" i="1"/>
  <c r="CI120" i="1"/>
  <c r="CJ120" i="1"/>
  <c r="CK120" i="1"/>
  <c r="CL120" i="1"/>
  <c r="CM120" i="1"/>
  <c r="CN120" i="1"/>
  <c r="CO120" i="1"/>
  <c r="CP120" i="1"/>
  <c r="CQ120" i="1"/>
  <c r="CR120" i="1"/>
  <c r="CS120" i="1"/>
  <c r="CT120" i="1"/>
  <c r="CV120" i="1"/>
  <c r="CW120" i="1"/>
  <c r="CX120" i="1"/>
  <c r="CY120" i="1"/>
  <c r="CZ120" i="1"/>
  <c r="CH121" i="1"/>
  <c r="CI121" i="1"/>
  <c r="CJ121" i="1"/>
  <c r="CK121" i="1"/>
  <c r="CL121" i="1"/>
  <c r="CM121" i="1"/>
  <c r="CN121" i="1"/>
  <c r="CO121" i="1"/>
  <c r="CP121" i="1"/>
  <c r="CQ121" i="1"/>
  <c r="CR121" i="1"/>
  <c r="CS121" i="1"/>
  <c r="CT121" i="1"/>
  <c r="CV121" i="1"/>
  <c r="CW121" i="1"/>
  <c r="CX121" i="1"/>
  <c r="CY121" i="1"/>
  <c r="CZ121" i="1"/>
  <c r="CH122" i="1"/>
  <c r="CI122" i="1"/>
  <c r="CJ122" i="1"/>
  <c r="CK122" i="1"/>
  <c r="CL122" i="1"/>
  <c r="CM122" i="1"/>
  <c r="CN122" i="1"/>
  <c r="CO122" i="1"/>
  <c r="CP122" i="1"/>
  <c r="CQ122" i="1"/>
  <c r="CR122" i="1"/>
  <c r="CS122" i="1"/>
  <c r="CT122" i="1"/>
  <c r="CV122" i="1"/>
  <c r="CW122" i="1"/>
  <c r="CX122" i="1"/>
  <c r="CY122" i="1"/>
  <c r="CZ122" i="1"/>
  <c r="CH123" i="1"/>
  <c r="CI123" i="1"/>
  <c r="CJ123" i="1"/>
  <c r="CK123" i="1"/>
  <c r="CL123" i="1"/>
  <c r="CM123" i="1"/>
  <c r="CN123" i="1"/>
  <c r="CO123" i="1"/>
  <c r="CP123" i="1"/>
  <c r="CQ123" i="1"/>
  <c r="CR123" i="1"/>
  <c r="CS123" i="1"/>
  <c r="CT123" i="1"/>
  <c r="CV123" i="1"/>
  <c r="CW123" i="1"/>
  <c r="CX123" i="1"/>
  <c r="CY123" i="1"/>
  <c r="CZ123" i="1"/>
  <c r="CH124" i="1"/>
  <c r="CI124" i="1"/>
  <c r="CJ124" i="1"/>
  <c r="CK124" i="1"/>
  <c r="CL124" i="1"/>
  <c r="CM124" i="1"/>
  <c r="CN124" i="1"/>
  <c r="CO124" i="1"/>
  <c r="CP124" i="1"/>
  <c r="CQ124" i="1"/>
  <c r="CR124" i="1"/>
  <c r="CS124" i="1"/>
  <c r="CT124" i="1"/>
  <c r="CV124" i="1"/>
  <c r="CW124" i="1"/>
  <c r="CX124" i="1"/>
  <c r="CY124" i="1"/>
  <c r="CZ124" i="1"/>
  <c r="CH125" i="1"/>
  <c r="CI125" i="1"/>
  <c r="CJ125" i="1"/>
  <c r="CK125" i="1"/>
  <c r="CL125" i="1"/>
  <c r="CM125" i="1"/>
  <c r="CN125" i="1"/>
  <c r="CO125" i="1"/>
  <c r="CP125" i="1"/>
  <c r="CQ125" i="1"/>
  <c r="CR125" i="1"/>
  <c r="CS125" i="1"/>
  <c r="CT125" i="1"/>
  <c r="CV125" i="1"/>
  <c r="CW125" i="1"/>
  <c r="CX125" i="1"/>
  <c r="CY125" i="1"/>
  <c r="CZ125" i="1"/>
  <c r="CH126" i="1"/>
  <c r="CI126" i="1"/>
  <c r="CJ126" i="1"/>
  <c r="CK126" i="1"/>
  <c r="CL126" i="1"/>
  <c r="CM126" i="1"/>
  <c r="CN126" i="1"/>
  <c r="CO126" i="1"/>
  <c r="CP126" i="1"/>
  <c r="CQ126" i="1"/>
  <c r="CR126" i="1"/>
  <c r="CS126" i="1"/>
  <c r="CT126" i="1"/>
  <c r="CV126" i="1"/>
  <c r="CW126" i="1"/>
  <c r="CX126" i="1"/>
  <c r="CY126" i="1"/>
  <c r="CZ126" i="1"/>
  <c r="CH127" i="1"/>
  <c r="CI127" i="1"/>
  <c r="CJ127" i="1"/>
  <c r="CK127" i="1"/>
  <c r="CL127" i="1"/>
  <c r="CM127" i="1"/>
  <c r="CN127" i="1"/>
  <c r="CO127" i="1"/>
  <c r="CP127" i="1"/>
  <c r="CQ127" i="1"/>
  <c r="CR127" i="1"/>
  <c r="CS127" i="1"/>
  <c r="CT127" i="1"/>
  <c r="CV127" i="1"/>
  <c r="CW127" i="1"/>
  <c r="CX127" i="1"/>
  <c r="CY127" i="1"/>
  <c r="CZ127" i="1"/>
  <c r="CH128" i="1"/>
  <c r="CI128" i="1"/>
  <c r="CJ128" i="1"/>
  <c r="CK128" i="1"/>
  <c r="CL128" i="1"/>
  <c r="CM128" i="1"/>
  <c r="CN128" i="1"/>
  <c r="CO128" i="1"/>
  <c r="CP128" i="1"/>
  <c r="CQ128" i="1"/>
  <c r="CR128" i="1"/>
  <c r="CS128" i="1"/>
  <c r="CT128" i="1"/>
  <c r="CV128" i="1"/>
  <c r="CW128" i="1"/>
  <c r="CX128" i="1"/>
  <c r="CY128" i="1"/>
  <c r="CZ128" i="1"/>
  <c r="CH129" i="1"/>
  <c r="CI129" i="1"/>
  <c r="CJ129" i="1"/>
  <c r="CK129" i="1"/>
  <c r="CL129" i="1"/>
  <c r="CM129" i="1"/>
  <c r="CN129" i="1"/>
  <c r="CO129" i="1"/>
  <c r="CP129" i="1"/>
  <c r="CQ129" i="1"/>
  <c r="CR129" i="1"/>
  <c r="CS129" i="1"/>
  <c r="CT129" i="1"/>
  <c r="CV129" i="1"/>
  <c r="CW129" i="1"/>
  <c r="CX129" i="1"/>
  <c r="CY129" i="1"/>
  <c r="CZ129" i="1"/>
  <c r="CH130" i="1"/>
  <c r="CI130" i="1"/>
  <c r="CJ130" i="1"/>
  <c r="CK130" i="1"/>
  <c r="CL130" i="1"/>
  <c r="CM130" i="1"/>
  <c r="CN130" i="1"/>
  <c r="CO130" i="1"/>
  <c r="CP130" i="1"/>
  <c r="CQ130" i="1"/>
  <c r="CR130" i="1"/>
  <c r="CS130" i="1"/>
  <c r="CT130" i="1"/>
  <c r="CV130" i="1"/>
  <c r="CW130" i="1"/>
  <c r="CX130" i="1"/>
  <c r="CY130" i="1"/>
  <c r="CZ130" i="1"/>
  <c r="CH131" i="1"/>
  <c r="CI131" i="1"/>
  <c r="CJ131" i="1"/>
  <c r="CK131" i="1"/>
  <c r="CL131" i="1"/>
  <c r="CM131" i="1"/>
  <c r="CN131" i="1"/>
  <c r="CO131" i="1"/>
  <c r="CP131" i="1"/>
  <c r="CQ131" i="1"/>
  <c r="CR131" i="1"/>
  <c r="CS131" i="1"/>
  <c r="CT131" i="1"/>
  <c r="CV131" i="1"/>
  <c r="CW131" i="1"/>
  <c r="CX131" i="1"/>
  <c r="CY131" i="1"/>
  <c r="CZ131" i="1"/>
  <c r="CH132" i="1"/>
  <c r="CI132" i="1"/>
  <c r="CJ132" i="1"/>
  <c r="CK132" i="1"/>
  <c r="CL132" i="1"/>
  <c r="CM132" i="1"/>
  <c r="CN132" i="1"/>
  <c r="CO132" i="1"/>
  <c r="CP132" i="1"/>
  <c r="CQ132" i="1"/>
  <c r="CR132" i="1"/>
  <c r="CS132" i="1"/>
  <c r="CT132" i="1"/>
  <c r="CV132" i="1"/>
  <c r="CW132" i="1"/>
  <c r="CX132" i="1"/>
  <c r="CY132" i="1"/>
  <c r="CZ132" i="1"/>
  <c r="CH133" i="1"/>
  <c r="CI133" i="1"/>
  <c r="CJ133" i="1"/>
  <c r="CK133" i="1"/>
  <c r="CL133" i="1"/>
  <c r="CM133" i="1"/>
  <c r="CN133" i="1"/>
  <c r="CO133" i="1"/>
  <c r="CP133" i="1"/>
  <c r="CQ133" i="1"/>
  <c r="CR133" i="1"/>
  <c r="CS133" i="1"/>
  <c r="CT133" i="1"/>
  <c r="CV133" i="1"/>
  <c r="CW133" i="1"/>
  <c r="CX133" i="1"/>
  <c r="CY133" i="1"/>
  <c r="CZ133" i="1"/>
  <c r="CH134" i="1"/>
  <c r="CI134" i="1"/>
  <c r="CJ134" i="1"/>
  <c r="CK134" i="1"/>
  <c r="CL134" i="1"/>
  <c r="CM134" i="1"/>
  <c r="CN134" i="1"/>
  <c r="CO134" i="1"/>
  <c r="CP134" i="1"/>
  <c r="CQ134" i="1"/>
  <c r="CR134" i="1"/>
  <c r="CS134" i="1"/>
  <c r="CT134" i="1"/>
  <c r="CV134" i="1"/>
  <c r="CW134" i="1"/>
  <c r="CX134" i="1"/>
  <c r="CY134" i="1"/>
  <c r="CZ134" i="1"/>
  <c r="CH135" i="1"/>
  <c r="CI135" i="1"/>
  <c r="CJ135" i="1"/>
  <c r="CK135" i="1"/>
  <c r="CL135" i="1"/>
  <c r="CM135" i="1"/>
  <c r="CN135" i="1"/>
  <c r="CO135" i="1"/>
  <c r="CP135" i="1"/>
  <c r="CQ135" i="1"/>
  <c r="CR135" i="1"/>
  <c r="CS135" i="1"/>
  <c r="CT135" i="1"/>
  <c r="CV135" i="1"/>
  <c r="CW135" i="1"/>
  <c r="CX135" i="1"/>
  <c r="CY135" i="1"/>
  <c r="CZ135" i="1"/>
  <c r="CH136" i="1"/>
  <c r="CI136" i="1"/>
  <c r="CJ136" i="1"/>
  <c r="CK136" i="1"/>
  <c r="CL136" i="1"/>
  <c r="CM136" i="1"/>
  <c r="CN136" i="1"/>
  <c r="CO136" i="1"/>
  <c r="CP136" i="1"/>
  <c r="CQ136" i="1"/>
  <c r="CR136" i="1"/>
  <c r="CS136" i="1"/>
  <c r="CT136" i="1"/>
  <c r="CV136" i="1"/>
  <c r="CW136" i="1"/>
  <c r="CX136" i="1"/>
  <c r="CY136" i="1"/>
  <c r="CZ136" i="1"/>
  <c r="CH137" i="1"/>
  <c r="CI137" i="1"/>
  <c r="CJ137" i="1"/>
  <c r="CK137" i="1"/>
  <c r="CL137" i="1"/>
  <c r="CM137" i="1"/>
  <c r="CN137" i="1"/>
  <c r="CO137" i="1"/>
  <c r="CP137" i="1"/>
  <c r="CQ137" i="1"/>
  <c r="CR137" i="1"/>
  <c r="CS137" i="1"/>
  <c r="CT137" i="1"/>
  <c r="CV137" i="1"/>
  <c r="CW137" i="1"/>
  <c r="CX137" i="1"/>
  <c r="CY137" i="1"/>
  <c r="CZ137" i="1"/>
  <c r="CH138" i="1"/>
  <c r="CI138" i="1"/>
  <c r="CJ138" i="1"/>
  <c r="CK138" i="1"/>
  <c r="CL138" i="1"/>
  <c r="CM138" i="1"/>
  <c r="CN138" i="1"/>
  <c r="CO138" i="1"/>
  <c r="CP138" i="1"/>
  <c r="CQ138" i="1"/>
  <c r="CR138" i="1"/>
  <c r="CS138" i="1"/>
  <c r="CT138" i="1"/>
  <c r="CV138" i="1"/>
  <c r="CW138" i="1"/>
  <c r="CX138" i="1"/>
  <c r="CY138" i="1"/>
  <c r="CZ138" i="1"/>
  <c r="CH139" i="1"/>
  <c r="CI139" i="1"/>
  <c r="CJ139" i="1"/>
  <c r="CK139" i="1"/>
  <c r="CL139" i="1"/>
  <c r="CM139" i="1"/>
  <c r="CN139" i="1"/>
  <c r="CO139" i="1"/>
  <c r="CP139" i="1"/>
  <c r="CQ139" i="1"/>
  <c r="CR139" i="1"/>
  <c r="CS139" i="1"/>
  <c r="CT139" i="1"/>
  <c r="CV139" i="1"/>
  <c r="CW139" i="1"/>
  <c r="CX139" i="1"/>
  <c r="CY139" i="1"/>
  <c r="CZ139" i="1"/>
  <c r="CH140" i="1"/>
  <c r="CI140" i="1"/>
  <c r="CJ140" i="1"/>
  <c r="CK140" i="1"/>
  <c r="CL140" i="1"/>
  <c r="CM140" i="1"/>
  <c r="CN140" i="1"/>
  <c r="CO140" i="1"/>
  <c r="CP140" i="1"/>
  <c r="CQ140" i="1"/>
  <c r="CR140" i="1"/>
  <c r="CS140" i="1"/>
  <c r="CT140" i="1"/>
  <c r="CV140" i="1"/>
  <c r="CW140" i="1"/>
  <c r="CX140" i="1"/>
  <c r="CY140" i="1"/>
  <c r="CZ140" i="1"/>
  <c r="CH141" i="1"/>
  <c r="CI141" i="1"/>
  <c r="CJ141" i="1"/>
  <c r="CK141" i="1"/>
  <c r="CL141" i="1"/>
  <c r="CM141" i="1"/>
  <c r="CN141" i="1"/>
  <c r="CO141" i="1"/>
  <c r="CP141" i="1"/>
  <c r="CQ141" i="1"/>
  <c r="CR141" i="1"/>
  <c r="CS141" i="1"/>
  <c r="CT141" i="1"/>
  <c r="CV141" i="1"/>
  <c r="CW141" i="1"/>
  <c r="CX141" i="1"/>
  <c r="CY141" i="1"/>
  <c r="CZ141" i="1"/>
  <c r="CH142" i="1"/>
  <c r="CI142" i="1"/>
  <c r="CJ142" i="1"/>
  <c r="CK142" i="1"/>
  <c r="CL142" i="1"/>
  <c r="CM142" i="1"/>
  <c r="CN142" i="1"/>
  <c r="CO142" i="1"/>
  <c r="CP142" i="1"/>
  <c r="CQ142" i="1"/>
  <c r="CR142" i="1"/>
  <c r="CS142" i="1"/>
  <c r="CT142" i="1"/>
  <c r="CV142" i="1"/>
  <c r="CW142" i="1"/>
  <c r="CX142" i="1"/>
  <c r="CY142" i="1"/>
  <c r="CZ142" i="1"/>
  <c r="CH143" i="1"/>
  <c r="CI143" i="1"/>
  <c r="CJ143" i="1"/>
  <c r="CK143" i="1"/>
  <c r="CL143" i="1"/>
  <c r="CM143" i="1"/>
  <c r="CN143" i="1"/>
  <c r="CO143" i="1"/>
  <c r="CP143" i="1"/>
  <c r="CQ143" i="1"/>
  <c r="CR143" i="1"/>
  <c r="CS143" i="1"/>
  <c r="CT143" i="1"/>
  <c r="CV143" i="1"/>
  <c r="CW143" i="1"/>
  <c r="CX143" i="1"/>
  <c r="CY143" i="1"/>
  <c r="CZ143" i="1"/>
  <c r="CH144" i="1"/>
  <c r="CI144" i="1"/>
  <c r="CJ144" i="1"/>
  <c r="CK144" i="1"/>
  <c r="CL144" i="1"/>
  <c r="CM144" i="1"/>
  <c r="CN144" i="1"/>
  <c r="CO144" i="1"/>
  <c r="CP144" i="1"/>
  <c r="CQ144" i="1"/>
  <c r="CR144" i="1"/>
  <c r="CS144" i="1"/>
  <c r="CT144" i="1"/>
  <c r="CV144" i="1"/>
  <c r="CW144" i="1"/>
  <c r="CX144" i="1"/>
  <c r="CY144" i="1"/>
  <c r="CZ144" i="1"/>
  <c r="CH145" i="1"/>
  <c r="CI145" i="1"/>
  <c r="CJ145" i="1"/>
  <c r="CK145" i="1"/>
  <c r="CL145" i="1"/>
  <c r="CM145" i="1"/>
  <c r="CN145" i="1"/>
  <c r="CO145" i="1"/>
  <c r="CP145" i="1"/>
  <c r="CQ145" i="1"/>
  <c r="CR145" i="1"/>
  <c r="CS145" i="1"/>
  <c r="CT145" i="1"/>
  <c r="CV145" i="1"/>
  <c r="CW145" i="1"/>
  <c r="CX145" i="1"/>
  <c r="CY145" i="1"/>
  <c r="CZ145" i="1"/>
  <c r="CH146" i="1"/>
  <c r="CI146" i="1"/>
  <c r="CJ146" i="1"/>
  <c r="CK146" i="1"/>
  <c r="CL146" i="1"/>
  <c r="CM146" i="1"/>
  <c r="CN146" i="1"/>
  <c r="CO146" i="1"/>
  <c r="CP146" i="1"/>
  <c r="CQ146" i="1"/>
  <c r="CR146" i="1"/>
  <c r="CS146" i="1"/>
  <c r="CT146" i="1"/>
  <c r="CV146" i="1"/>
  <c r="CW146" i="1"/>
  <c r="CX146" i="1"/>
  <c r="CY146" i="1"/>
  <c r="CZ146" i="1"/>
  <c r="CH147" i="1"/>
  <c r="CI147" i="1"/>
  <c r="CJ147" i="1"/>
  <c r="CK147" i="1"/>
  <c r="CL147" i="1"/>
  <c r="CM147" i="1"/>
  <c r="CN147" i="1"/>
  <c r="CO147" i="1"/>
  <c r="CP147" i="1"/>
  <c r="CQ147" i="1"/>
  <c r="CR147" i="1"/>
  <c r="CS147" i="1"/>
  <c r="CT147" i="1"/>
  <c r="CV147" i="1"/>
  <c r="CW147" i="1"/>
  <c r="CX147" i="1"/>
  <c r="CY147" i="1"/>
  <c r="CZ147" i="1"/>
  <c r="CH148" i="1"/>
  <c r="CI148" i="1"/>
  <c r="CJ148" i="1"/>
  <c r="CK148" i="1"/>
  <c r="CL148" i="1"/>
  <c r="CM148" i="1"/>
  <c r="CN148" i="1"/>
  <c r="CO148" i="1"/>
  <c r="CP148" i="1"/>
  <c r="CQ148" i="1"/>
  <c r="CR148" i="1"/>
  <c r="CS148" i="1"/>
  <c r="CT148" i="1"/>
  <c r="CV148" i="1"/>
  <c r="CW148" i="1"/>
  <c r="CX148" i="1"/>
  <c r="CY148" i="1"/>
  <c r="CZ148" i="1"/>
  <c r="CH149" i="1"/>
  <c r="CI149" i="1"/>
  <c r="CJ149" i="1"/>
  <c r="CK149" i="1"/>
  <c r="CL149" i="1"/>
  <c r="CM149" i="1"/>
  <c r="CN149" i="1"/>
  <c r="CO149" i="1"/>
  <c r="CP149" i="1"/>
  <c r="CQ149" i="1"/>
  <c r="CR149" i="1"/>
  <c r="CS149" i="1"/>
  <c r="CT149" i="1"/>
  <c r="CV149" i="1"/>
  <c r="CW149" i="1"/>
  <c r="CX149" i="1"/>
  <c r="CY149" i="1"/>
  <c r="CZ149" i="1"/>
  <c r="CH150" i="1"/>
  <c r="CI150" i="1"/>
  <c r="CJ150" i="1"/>
  <c r="CK150" i="1"/>
  <c r="CL150" i="1"/>
  <c r="CM150" i="1"/>
  <c r="CN150" i="1"/>
  <c r="CO150" i="1"/>
  <c r="CP150" i="1"/>
  <c r="CQ150" i="1"/>
  <c r="CR150" i="1"/>
  <c r="CS150" i="1"/>
  <c r="CT150" i="1"/>
  <c r="CV150" i="1"/>
  <c r="CW150" i="1"/>
  <c r="CX150" i="1"/>
  <c r="CY150" i="1"/>
  <c r="CZ150" i="1"/>
  <c r="CH151" i="1"/>
  <c r="CI151" i="1"/>
  <c r="CJ151" i="1"/>
  <c r="CK151" i="1"/>
  <c r="CL151" i="1"/>
  <c r="CM151" i="1"/>
  <c r="CN151" i="1"/>
  <c r="CO151" i="1"/>
  <c r="CP151" i="1"/>
  <c r="CQ151" i="1"/>
  <c r="CR151" i="1"/>
  <c r="CS151" i="1"/>
  <c r="CT151" i="1"/>
  <c r="CV151" i="1"/>
  <c r="CW151" i="1"/>
  <c r="CX151" i="1"/>
  <c r="CY151" i="1"/>
  <c r="CZ151" i="1"/>
  <c r="CH152" i="1"/>
  <c r="CI152" i="1"/>
  <c r="CJ152" i="1"/>
  <c r="CK152" i="1"/>
  <c r="CL152" i="1"/>
  <c r="CM152" i="1"/>
  <c r="CN152" i="1"/>
  <c r="CO152" i="1"/>
  <c r="CP152" i="1"/>
  <c r="CQ152" i="1"/>
  <c r="CR152" i="1"/>
  <c r="CS152" i="1"/>
  <c r="CT152" i="1"/>
  <c r="CV152" i="1"/>
  <c r="CW152" i="1"/>
  <c r="CX152" i="1"/>
  <c r="CY152" i="1"/>
  <c r="CZ152" i="1"/>
  <c r="CH153" i="1"/>
  <c r="CI153" i="1"/>
  <c r="CJ153" i="1"/>
  <c r="CK153" i="1"/>
  <c r="CL153" i="1"/>
  <c r="CM153" i="1"/>
  <c r="CN153" i="1"/>
  <c r="CO153" i="1"/>
  <c r="CP153" i="1"/>
  <c r="CQ153" i="1"/>
  <c r="CR153" i="1"/>
  <c r="CS153" i="1"/>
  <c r="CT153" i="1"/>
  <c r="CV153" i="1"/>
  <c r="CW153" i="1"/>
  <c r="CX153" i="1"/>
  <c r="CY153" i="1"/>
  <c r="CZ153" i="1"/>
  <c r="CH154" i="1"/>
  <c r="CI154" i="1"/>
  <c r="CJ154" i="1"/>
  <c r="CK154" i="1"/>
  <c r="CL154" i="1"/>
  <c r="CM154" i="1"/>
  <c r="CN154" i="1"/>
  <c r="CO154" i="1"/>
  <c r="CP154" i="1"/>
  <c r="CQ154" i="1"/>
  <c r="CR154" i="1"/>
  <c r="CS154" i="1"/>
  <c r="CT154" i="1"/>
  <c r="CV154" i="1"/>
  <c r="CW154" i="1"/>
  <c r="CX154" i="1"/>
  <c r="CY154" i="1"/>
  <c r="CZ154" i="1"/>
  <c r="CH155" i="1"/>
  <c r="CI155" i="1"/>
  <c r="CJ155" i="1"/>
  <c r="CK155" i="1"/>
  <c r="CL155" i="1"/>
  <c r="CM155" i="1"/>
  <c r="CN155" i="1"/>
  <c r="CO155" i="1"/>
  <c r="CP155" i="1"/>
  <c r="CQ155" i="1"/>
  <c r="CR155" i="1"/>
  <c r="CS155" i="1"/>
  <c r="CT155" i="1"/>
  <c r="CV155" i="1"/>
  <c r="CW155" i="1"/>
  <c r="CX155" i="1"/>
  <c r="CY155" i="1"/>
  <c r="CZ155" i="1"/>
  <c r="CH156" i="1"/>
  <c r="CI156" i="1"/>
  <c r="CJ156" i="1"/>
  <c r="CK156" i="1"/>
  <c r="CL156" i="1"/>
  <c r="CM156" i="1"/>
  <c r="CN156" i="1"/>
  <c r="CO156" i="1"/>
  <c r="CP156" i="1"/>
  <c r="CQ156" i="1"/>
  <c r="CR156" i="1"/>
  <c r="CS156" i="1"/>
  <c r="CT156" i="1"/>
  <c r="CV156" i="1"/>
  <c r="CW156" i="1"/>
  <c r="CX156" i="1"/>
  <c r="CY156" i="1"/>
  <c r="CZ156" i="1"/>
  <c r="CH157" i="1"/>
  <c r="CI157" i="1"/>
  <c r="CJ157" i="1"/>
  <c r="CK157" i="1"/>
  <c r="CL157" i="1"/>
  <c r="CM157" i="1"/>
  <c r="CN157" i="1"/>
  <c r="CO157" i="1"/>
  <c r="CP157" i="1"/>
  <c r="CQ157" i="1"/>
  <c r="CR157" i="1"/>
  <c r="CS157" i="1"/>
  <c r="CT157" i="1"/>
  <c r="CV157" i="1"/>
  <c r="CW157" i="1"/>
  <c r="CX157" i="1"/>
  <c r="CY157" i="1"/>
  <c r="CZ157" i="1"/>
  <c r="CH158" i="1"/>
  <c r="CI158" i="1"/>
  <c r="CJ158" i="1"/>
  <c r="CK158" i="1"/>
  <c r="CL158" i="1"/>
  <c r="CM158" i="1"/>
  <c r="CN158" i="1"/>
  <c r="CO158" i="1"/>
  <c r="CP158" i="1"/>
  <c r="CQ158" i="1"/>
  <c r="CR158" i="1"/>
  <c r="CS158" i="1"/>
  <c r="CT158" i="1"/>
  <c r="CV158" i="1"/>
  <c r="CW158" i="1"/>
  <c r="CX158" i="1"/>
  <c r="CY158" i="1"/>
  <c r="CZ158" i="1"/>
  <c r="CH159" i="1"/>
  <c r="CI159" i="1"/>
  <c r="CJ159" i="1"/>
  <c r="CK159" i="1"/>
  <c r="CL159" i="1"/>
  <c r="CM159" i="1"/>
  <c r="CN159" i="1"/>
  <c r="CO159" i="1"/>
  <c r="CP159" i="1"/>
  <c r="CQ159" i="1"/>
  <c r="CR159" i="1"/>
  <c r="CS159" i="1"/>
  <c r="CT159" i="1"/>
  <c r="CV159" i="1"/>
  <c r="CW159" i="1"/>
  <c r="CX159" i="1"/>
  <c r="CY159" i="1"/>
  <c r="CZ159" i="1"/>
  <c r="CH160" i="1"/>
  <c r="CI160" i="1"/>
  <c r="CJ160" i="1"/>
  <c r="CK160" i="1"/>
  <c r="CL160" i="1"/>
  <c r="CM160" i="1"/>
  <c r="CN160" i="1"/>
  <c r="CO160" i="1"/>
  <c r="CP160" i="1"/>
  <c r="CQ160" i="1"/>
  <c r="CR160" i="1"/>
  <c r="CS160" i="1"/>
  <c r="CT160" i="1"/>
  <c r="CV160" i="1"/>
  <c r="CW160" i="1"/>
  <c r="CX160" i="1"/>
  <c r="CY160" i="1"/>
  <c r="CZ160" i="1"/>
  <c r="CH161" i="1"/>
  <c r="CI161" i="1"/>
  <c r="CJ161" i="1"/>
  <c r="CK161" i="1"/>
  <c r="CL161" i="1"/>
  <c r="CM161" i="1"/>
  <c r="CN161" i="1"/>
  <c r="CO161" i="1"/>
  <c r="CP161" i="1"/>
  <c r="CQ161" i="1"/>
  <c r="CR161" i="1"/>
  <c r="CS161" i="1"/>
  <c r="CT161" i="1"/>
  <c r="CV161" i="1"/>
  <c r="CW161" i="1"/>
  <c r="CX161" i="1"/>
  <c r="CY161" i="1"/>
  <c r="CZ161" i="1"/>
  <c r="CH162" i="1"/>
  <c r="CI162" i="1"/>
  <c r="CJ162" i="1"/>
  <c r="CK162" i="1"/>
  <c r="CL162" i="1"/>
  <c r="CM162" i="1"/>
  <c r="CN162" i="1"/>
  <c r="CO162" i="1"/>
  <c r="CP162" i="1"/>
  <c r="CQ162" i="1"/>
  <c r="CR162" i="1"/>
  <c r="CS162" i="1"/>
  <c r="CT162" i="1"/>
  <c r="CV162" i="1"/>
  <c r="CW162" i="1"/>
  <c r="CX162" i="1"/>
  <c r="CY162" i="1"/>
  <c r="CZ162" i="1"/>
  <c r="CH163" i="1"/>
  <c r="CI163" i="1"/>
  <c r="CJ163" i="1"/>
  <c r="CK163" i="1"/>
  <c r="CL163" i="1"/>
  <c r="CM163" i="1"/>
  <c r="CN163" i="1"/>
  <c r="CO163" i="1"/>
  <c r="CP163" i="1"/>
  <c r="CQ163" i="1"/>
  <c r="CR163" i="1"/>
  <c r="CS163" i="1"/>
  <c r="CT163" i="1"/>
  <c r="CV163" i="1"/>
  <c r="CW163" i="1"/>
  <c r="CX163" i="1"/>
  <c r="CY163" i="1"/>
  <c r="CZ163" i="1"/>
  <c r="CH164" i="1"/>
  <c r="CI164" i="1"/>
  <c r="CJ164" i="1"/>
  <c r="CK164" i="1"/>
  <c r="CL164" i="1"/>
  <c r="CM164" i="1"/>
  <c r="CN164" i="1"/>
  <c r="CO164" i="1"/>
  <c r="CP164" i="1"/>
  <c r="CQ164" i="1"/>
  <c r="CR164" i="1"/>
  <c r="CS164" i="1"/>
  <c r="CT164" i="1"/>
  <c r="CV164" i="1"/>
  <c r="CW164" i="1"/>
  <c r="CX164" i="1"/>
  <c r="CY164" i="1"/>
  <c r="CZ164" i="1"/>
  <c r="CH165" i="1"/>
  <c r="CI165" i="1"/>
  <c r="CJ165" i="1"/>
  <c r="CK165" i="1"/>
  <c r="CL165" i="1"/>
  <c r="CM165" i="1"/>
  <c r="CN165" i="1"/>
  <c r="CO165" i="1"/>
  <c r="CP165" i="1"/>
  <c r="CQ165" i="1"/>
  <c r="CR165" i="1"/>
  <c r="CS165" i="1"/>
  <c r="CT165" i="1"/>
  <c r="CV165" i="1"/>
  <c r="CW165" i="1"/>
  <c r="CX165" i="1"/>
  <c r="CY165" i="1"/>
  <c r="CZ165" i="1"/>
  <c r="CH166" i="1"/>
  <c r="CI166" i="1"/>
  <c r="CJ166" i="1"/>
  <c r="CK166" i="1"/>
  <c r="CL166" i="1"/>
  <c r="CM166" i="1"/>
  <c r="CN166" i="1"/>
  <c r="CO166" i="1"/>
  <c r="CP166" i="1"/>
  <c r="CQ166" i="1"/>
  <c r="CR166" i="1"/>
  <c r="CS166" i="1"/>
  <c r="CT166" i="1"/>
  <c r="CV166" i="1"/>
  <c r="CW166" i="1"/>
  <c r="CX166" i="1"/>
  <c r="CY166" i="1"/>
  <c r="CZ166" i="1"/>
  <c r="CH167" i="1"/>
  <c r="CI167" i="1"/>
  <c r="CJ167" i="1"/>
  <c r="CK167" i="1"/>
  <c r="CL167" i="1"/>
  <c r="CM167" i="1"/>
  <c r="CN167" i="1"/>
  <c r="CO167" i="1"/>
  <c r="CP167" i="1"/>
  <c r="CQ167" i="1"/>
  <c r="CR167" i="1"/>
  <c r="CS167" i="1"/>
  <c r="CT167" i="1"/>
  <c r="CV167" i="1"/>
  <c r="CW167" i="1"/>
  <c r="CX167" i="1"/>
  <c r="CY167" i="1"/>
  <c r="CZ167" i="1"/>
  <c r="CH168" i="1"/>
  <c r="CI168" i="1"/>
  <c r="CJ168" i="1"/>
  <c r="CK168" i="1"/>
  <c r="CL168" i="1"/>
  <c r="CM168" i="1"/>
  <c r="CN168" i="1"/>
  <c r="CO168" i="1"/>
  <c r="CP168" i="1"/>
  <c r="CQ168" i="1"/>
  <c r="CR168" i="1"/>
  <c r="CS168" i="1"/>
  <c r="CT168" i="1"/>
  <c r="CV168" i="1"/>
  <c r="CW168" i="1"/>
  <c r="CX168" i="1"/>
  <c r="CY168" i="1"/>
  <c r="CZ168" i="1"/>
  <c r="CH169" i="1"/>
  <c r="CI169" i="1"/>
  <c r="CJ169" i="1"/>
  <c r="CK169" i="1"/>
  <c r="CL169" i="1"/>
  <c r="CM169" i="1"/>
  <c r="CN169" i="1"/>
  <c r="CO169" i="1"/>
  <c r="CP169" i="1"/>
  <c r="CQ169" i="1"/>
  <c r="CR169" i="1"/>
  <c r="CS169" i="1"/>
  <c r="CT169" i="1"/>
  <c r="CV169" i="1"/>
  <c r="CW169" i="1"/>
  <c r="CX169" i="1"/>
  <c r="CY169" i="1"/>
  <c r="CZ169" i="1"/>
  <c r="CH170" i="1"/>
  <c r="CI170" i="1"/>
  <c r="CJ170" i="1"/>
  <c r="CK170" i="1"/>
  <c r="CL170" i="1"/>
  <c r="CM170" i="1"/>
  <c r="CN170" i="1"/>
  <c r="CO170" i="1"/>
  <c r="CP170" i="1"/>
  <c r="CQ170" i="1"/>
  <c r="CR170" i="1"/>
  <c r="CS170" i="1"/>
  <c r="CT170" i="1"/>
  <c r="CV170" i="1"/>
  <c r="CW170" i="1"/>
  <c r="CX170" i="1"/>
  <c r="CY170" i="1"/>
  <c r="CZ170" i="1"/>
  <c r="CH171" i="1"/>
  <c r="CI171" i="1"/>
  <c r="CJ171" i="1"/>
  <c r="CK171" i="1"/>
  <c r="CL171" i="1"/>
  <c r="CM171" i="1"/>
  <c r="CN171" i="1"/>
  <c r="CO171" i="1"/>
  <c r="CP171" i="1"/>
  <c r="CQ171" i="1"/>
  <c r="CR171" i="1"/>
  <c r="CS171" i="1"/>
  <c r="CT171" i="1"/>
  <c r="CV171" i="1"/>
  <c r="CW171" i="1"/>
  <c r="CX171" i="1"/>
  <c r="CY171" i="1"/>
  <c r="CZ171" i="1"/>
  <c r="CH172" i="1"/>
  <c r="CI172" i="1"/>
  <c r="CJ172" i="1"/>
  <c r="CK172" i="1"/>
  <c r="CL172" i="1"/>
  <c r="CM172" i="1"/>
  <c r="CN172" i="1"/>
  <c r="CO172" i="1"/>
  <c r="CP172" i="1"/>
  <c r="CQ172" i="1"/>
  <c r="CR172" i="1"/>
  <c r="CS172" i="1"/>
  <c r="CT172" i="1"/>
  <c r="CV172" i="1"/>
  <c r="CW172" i="1"/>
  <c r="CX172" i="1"/>
  <c r="CY172" i="1"/>
  <c r="CZ172" i="1"/>
  <c r="CH173" i="1"/>
  <c r="CI173" i="1"/>
  <c r="CJ173" i="1"/>
  <c r="CK173" i="1"/>
  <c r="CL173" i="1"/>
  <c r="CM173" i="1"/>
  <c r="CN173" i="1"/>
  <c r="CO173" i="1"/>
  <c r="CP173" i="1"/>
  <c r="CQ173" i="1"/>
  <c r="CR173" i="1"/>
  <c r="CS173" i="1"/>
  <c r="CT173" i="1"/>
  <c r="CV173" i="1"/>
  <c r="CW173" i="1"/>
  <c r="CX173" i="1"/>
  <c r="CY173" i="1"/>
  <c r="CZ173" i="1"/>
  <c r="CH174" i="1"/>
  <c r="CI174" i="1"/>
  <c r="CJ174" i="1"/>
  <c r="CK174" i="1"/>
  <c r="CL174" i="1"/>
  <c r="CM174" i="1"/>
  <c r="CN174" i="1"/>
  <c r="CO174" i="1"/>
  <c r="CP174" i="1"/>
  <c r="CQ174" i="1"/>
  <c r="CR174" i="1"/>
  <c r="CS174" i="1"/>
  <c r="CT174" i="1"/>
  <c r="CV174" i="1"/>
  <c r="CW174" i="1"/>
  <c r="CX174" i="1"/>
  <c r="CY174" i="1"/>
  <c r="CZ174" i="1"/>
  <c r="CH175" i="1"/>
  <c r="CI175" i="1"/>
  <c r="CJ175" i="1"/>
  <c r="CK175" i="1"/>
  <c r="CL175" i="1"/>
  <c r="CM175" i="1"/>
  <c r="CN175" i="1"/>
  <c r="CO175" i="1"/>
  <c r="CP175" i="1"/>
  <c r="CQ175" i="1"/>
  <c r="CR175" i="1"/>
  <c r="CS175" i="1"/>
  <c r="CT175" i="1"/>
  <c r="CV175" i="1"/>
  <c r="CW175" i="1"/>
  <c r="CX175" i="1"/>
  <c r="CY175" i="1"/>
  <c r="CZ175" i="1"/>
  <c r="CH176" i="1"/>
  <c r="CI176" i="1"/>
  <c r="CJ176" i="1"/>
  <c r="CK176" i="1"/>
  <c r="CL176" i="1"/>
  <c r="CM176" i="1"/>
  <c r="CN176" i="1"/>
  <c r="CO176" i="1"/>
  <c r="CP176" i="1"/>
  <c r="CQ176" i="1"/>
  <c r="CR176" i="1"/>
  <c r="CS176" i="1"/>
  <c r="CT176" i="1"/>
  <c r="CV176" i="1"/>
  <c r="CW176" i="1"/>
  <c r="CX176" i="1"/>
  <c r="CY176" i="1"/>
  <c r="CZ176" i="1"/>
  <c r="CH177" i="1"/>
  <c r="CI177" i="1"/>
  <c r="CJ177" i="1"/>
  <c r="CK177" i="1"/>
  <c r="CL177" i="1"/>
  <c r="CM177" i="1"/>
  <c r="CN177" i="1"/>
  <c r="CO177" i="1"/>
  <c r="CP177" i="1"/>
  <c r="CQ177" i="1"/>
  <c r="CR177" i="1"/>
  <c r="CS177" i="1"/>
  <c r="CT177" i="1"/>
  <c r="CV177" i="1"/>
  <c r="CW177" i="1"/>
  <c r="CX177" i="1"/>
  <c r="CY177" i="1"/>
  <c r="CZ177" i="1"/>
  <c r="CH178" i="1"/>
  <c r="CI178" i="1"/>
  <c r="CJ178" i="1"/>
  <c r="CK178" i="1"/>
  <c r="CL178" i="1"/>
  <c r="CM178" i="1"/>
  <c r="CN178" i="1"/>
  <c r="CO178" i="1"/>
  <c r="CP178" i="1"/>
  <c r="CQ178" i="1"/>
  <c r="CR178" i="1"/>
  <c r="CS178" i="1"/>
  <c r="CT178" i="1"/>
  <c r="CV178" i="1"/>
  <c r="CW178" i="1"/>
  <c r="CX178" i="1"/>
  <c r="CY178" i="1"/>
  <c r="CZ178" i="1"/>
  <c r="CH179" i="1"/>
  <c r="CI179" i="1"/>
  <c r="CJ179" i="1"/>
  <c r="CK179" i="1"/>
  <c r="CL179" i="1"/>
  <c r="CM179" i="1"/>
  <c r="CN179" i="1"/>
  <c r="CO179" i="1"/>
  <c r="CP179" i="1"/>
  <c r="CQ179" i="1"/>
  <c r="CR179" i="1"/>
  <c r="CS179" i="1"/>
  <c r="CT179" i="1"/>
  <c r="CV179" i="1"/>
  <c r="CW179" i="1"/>
  <c r="CX179" i="1"/>
  <c r="CY179" i="1"/>
  <c r="CZ179" i="1"/>
  <c r="CH180" i="1"/>
  <c r="CI180" i="1"/>
  <c r="CJ180" i="1"/>
  <c r="CK180" i="1"/>
  <c r="CL180" i="1"/>
  <c r="CM180" i="1"/>
  <c r="CN180" i="1"/>
  <c r="CO180" i="1"/>
  <c r="CP180" i="1"/>
  <c r="CQ180" i="1"/>
  <c r="CR180" i="1"/>
  <c r="CS180" i="1"/>
  <c r="CT180" i="1"/>
  <c r="CV180" i="1"/>
  <c r="CW180" i="1"/>
  <c r="CX180" i="1"/>
  <c r="CY180" i="1"/>
  <c r="CZ180" i="1"/>
  <c r="CH181" i="1"/>
  <c r="CI181" i="1"/>
  <c r="CJ181" i="1"/>
  <c r="CK181" i="1"/>
  <c r="CL181" i="1"/>
  <c r="CM181" i="1"/>
  <c r="CN181" i="1"/>
  <c r="CO181" i="1"/>
  <c r="CP181" i="1"/>
  <c r="CQ181" i="1"/>
  <c r="CR181" i="1"/>
  <c r="CS181" i="1"/>
  <c r="CT181" i="1"/>
  <c r="CV181" i="1"/>
  <c r="CW181" i="1"/>
  <c r="CX181" i="1"/>
  <c r="CY181" i="1"/>
  <c r="CZ181" i="1"/>
  <c r="CH182" i="1"/>
  <c r="CI182" i="1"/>
  <c r="CJ182" i="1"/>
  <c r="CK182" i="1"/>
  <c r="CL182" i="1"/>
  <c r="CM182" i="1"/>
  <c r="CN182" i="1"/>
  <c r="CO182" i="1"/>
  <c r="CP182" i="1"/>
  <c r="CQ182" i="1"/>
  <c r="CR182" i="1"/>
  <c r="CS182" i="1"/>
  <c r="CT182" i="1"/>
  <c r="CV182" i="1"/>
  <c r="CW182" i="1"/>
  <c r="CX182" i="1"/>
  <c r="CY182" i="1"/>
  <c r="CZ182" i="1"/>
  <c r="CH183" i="1"/>
  <c r="CI183" i="1"/>
  <c r="CJ183" i="1"/>
  <c r="CK183" i="1"/>
  <c r="CL183" i="1"/>
  <c r="CM183" i="1"/>
  <c r="CN183" i="1"/>
  <c r="CO183" i="1"/>
  <c r="CP183" i="1"/>
  <c r="CQ183" i="1"/>
  <c r="CR183" i="1"/>
  <c r="CS183" i="1"/>
  <c r="CT183" i="1"/>
  <c r="CV183" i="1"/>
  <c r="CW183" i="1"/>
  <c r="CX183" i="1"/>
  <c r="CY183" i="1"/>
  <c r="CZ183" i="1"/>
  <c r="CH184" i="1"/>
  <c r="CI184" i="1"/>
  <c r="CJ184" i="1"/>
  <c r="CK184" i="1"/>
  <c r="CL184" i="1"/>
  <c r="CM184" i="1"/>
  <c r="CN184" i="1"/>
  <c r="CO184" i="1"/>
  <c r="CP184" i="1"/>
  <c r="CQ184" i="1"/>
  <c r="CR184" i="1"/>
  <c r="CS184" i="1"/>
  <c r="CT184" i="1"/>
  <c r="CV184" i="1"/>
  <c r="CW184" i="1"/>
  <c r="CX184" i="1"/>
  <c r="CY184" i="1"/>
  <c r="CZ184" i="1"/>
  <c r="CH185" i="1"/>
  <c r="CI185" i="1"/>
  <c r="CJ185" i="1"/>
  <c r="CK185" i="1"/>
  <c r="CL185" i="1"/>
  <c r="CM185" i="1"/>
  <c r="CN185" i="1"/>
  <c r="CO185" i="1"/>
  <c r="CP185" i="1"/>
  <c r="CQ185" i="1"/>
  <c r="CR185" i="1"/>
  <c r="CS185" i="1"/>
  <c r="CT185" i="1"/>
  <c r="CV185" i="1"/>
  <c r="CW185" i="1"/>
  <c r="CX185" i="1"/>
  <c r="CY185" i="1"/>
  <c r="CZ185" i="1"/>
  <c r="CH186" i="1"/>
  <c r="CI186" i="1"/>
  <c r="CJ186" i="1"/>
  <c r="CK186" i="1"/>
  <c r="CL186" i="1"/>
  <c r="CM186" i="1"/>
  <c r="CN186" i="1"/>
  <c r="CO186" i="1"/>
  <c r="CP186" i="1"/>
  <c r="CQ186" i="1"/>
  <c r="CR186" i="1"/>
  <c r="CS186" i="1"/>
  <c r="CT186" i="1"/>
  <c r="CV186" i="1"/>
  <c r="CW186" i="1"/>
  <c r="CX186" i="1"/>
  <c r="CY186" i="1"/>
  <c r="CZ186" i="1"/>
  <c r="CH187" i="1"/>
  <c r="CI187" i="1"/>
  <c r="CJ187" i="1"/>
  <c r="CK187" i="1"/>
  <c r="CL187" i="1"/>
  <c r="CM187" i="1"/>
  <c r="CN187" i="1"/>
  <c r="CO187" i="1"/>
  <c r="CP187" i="1"/>
  <c r="CQ187" i="1"/>
  <c r="CR187" i="1"/>
  <c r="CS187" i="1"/>
  <c r="CT187" i="1"/>
  <c r="CV187" i="1"/>
  <c r="CW187" i="1"/>
  <c r="CX187" i="1"/>
  <c r="CY187" i="1"/>
  <c r="CZ187" i="1"/>
  <c r="CH188" i="1"/>
  <c r="CI188" i="1"/>
  <c r="CJ188" i="1"/>
  <c r="CK188" i="1"/>
  <c r="CL188" i="1"/>
  <c r="CM188" i="1"/>
  <c r="CN188" i="1"/>
  <c r="CO188" i="1"/>
  <c r="CP188" i="1"/>
  <c r="CQ188" i="1"/>
  <c r="CR188" i="1"/>
  <c r="CS188" i="1"/>
  <c r="CT188" i="1"/>
  <c r="CV188" i="1"/>
  <c r="CW188" i="1"/>
  <c r="CX188" i="1"/>
  <c r="CY188" i="1"/>
  <c r="CZ188" i="1"/>
  <c r="CH189" i="1"/>
  <c r="CI189" i="1"/>
  <c r="CJ189" i="1"/>
  <c r="CK189" i="1"/>
  <c r="CL189" i="1"/>
  <c r="CM189" i="1"/>
  <c r="CN189" i="1"/>
  <c r="CO189" i="1"/>
  <c r="CP189" i="1"/>
  <c r="CQ189" i="1"/>
  <c r="CR189" i="1"/>
  <c r="CS189" i="1"/>
  <c r="CT189" i="1"/>
  <c r="CV189" i="1"/>
  <c r="CW189" i="1"/>
  <c r="CX189" i="1"/>
  <c r="CY189" i="1"/>
  <c r="CZ189" i="1"/>
  <c r="CH190" i="1"/>
  <c r="CI190" i="1"/>
  <c r="CJ190" i="1"/>
  <c r="CK190" i="1"/>
  <c r="CL190" i="1"/>
  <c r="CM190" i="1"/>
  <c r="CN190" i="1"/>
  <c r="CO190" i="1"/>
  <c r="CP190" i="1"/>
  <c r="CQ190" i="1"/>
  <c r="CR190" i="1"/>
  <c r="CS190" i="1"/>
  <c r="CT190" i="1"/>
  <c r="CV190" i="1"/>
  <c r="CW190" i="1"/>
  <c r="CX190" i="1"/>
  <c r="CY190" i="1"/>
  <c r="CZ190" i="1"/>
  <c r="CH191" i="1"/>
  <c r="CI191" i="1"/>
  <c r="CJ191" i="1"/>
  <c r="CK191" i="1"/>
  <c r="CL191" i="1"/>
  <c r="CM191" i="1"/>
  <c r="CN191" i="1"/>
  <c r="CO191" i="1"/>
  <c r="CP191" i="1"/>
  <c r="CQ191" i="1"/>
  <c r="CR191" i="1"/>
  <c r="CS191" i="1"/>
  <c r="CT191" i="1"/>
  <c r="CV191" i="1"/>
  <c r="CW191" i="1"/>
  <c r="CX191" i="1"/>
  <c r="CY191" i="1"/>
  <c r="CZ191" i="1"/>
  <c r="CH192" i="1"/>
  <c r="CI192" i="1"/>
  <c r="CJ192" i="1"/>
  <c r="CK192" i="1"/>
  <c r="CL192" i="1"/>
  <c r="CM192" i="1"/>
  <c r="CN192" i="1"/>
  <c r="CO192" i="1"/>
  <c r="CP192" i="1"/>
  <c r="CQ192" i="1"/>
  <c r="CR192" i="1"/>
  <c r="CS192" i="1"/>
  <c r="CT192" i="1"/>
  <c r="CV192" i="1"/>
  <c r="CW192" i="1"/>
  <c r="CX192" i="1"/>
  <c r="CY192" i="1"/>
  <c r="CZ192" i="1"/>
  <c r="CH193" i="1"/>
  <c r="CI193" i="1"/>
  <c r="CJ193" i="1"/>
  <c r="CK193" i="1"/>
  <c r="CL193" i="1"/>
  <c r="CM193" i="1"/>
  <c r="CN193" i="1"/>
  <c r="CO193" i="1"/>
  <c r="CP193" i="1"/>
  <c r="CQ193" i="1"/>
  <c r="CR193" i="1"/>
  <c r="CS193" i="1"/>
  <c r="CT193" i="1"/>
  <c r="CV193" i="1"/>
  <c r="CW193" i="1"/>
  <c r="CX193" i="1"/>
  <c r="CY193" i="1"/>
  <c r="CZ193" i="1"/>
  <c r="CH194" i="1"/>
  <c r="CI194" i="1"/>
  <c r="CJ194" i="1"/>
  <c r="CK194" i="1"/>
  <c r="CL194" i="1"/>
  <c r="CM194" i="1"/>
  <c r="CN194" i="1"/>
  <c r="CO194" i="1"/>
  <c r="CP194" i="1"/>
  <c r="CQ194" i="1"/>
  <c r="CR194" i="1"/>
  <c r="CS194" i="1"/>
  <c r="CT194" i="1"/>
  <c r="CV194" i="1"/>
  <c r="CW194" i="1"/>
  <c r="CX194" i="1"/>
  <c r="CY194" i="1"/>
  <c r="CZ194" i="1"/>
  <c r="CH195" i="1"/>
  <c r="CI195" i="1"/>
  <c r="CJ195" i="1"/>
  <c r="CK195" i="1"/>
  <c r="CL195" i="1"/>
  <c r="CM195" i="1"/>
  <c r="CN195" i="1"/>
  <c r="CO195" i="1"/>
  <c r="CP195" i="1"/>
  <c r="CQ195" i="1"/>
  <c r="CR195" i="1"/>
  <c r="CS195" i="1"/>
  <c r="CT195" i="1"/>
  <c r="CV195" i="1"/>
  <c r="CW195" i="1"/>
  <c r="CX195" i="1"/>
  <c r="CY195" i="1"/>
  <c r="CZ195" i="1"/>
  <c r="CH196" i="1"/>
  <c r="CI196" i="1"/>
  <c r="CJ196" i="1"/>
  <c r="CK196" i="1"/>
  <c r="CL196" i="1"/>
  <c r="CM196" i="1"/>
  <c r="CN196" i="1"/>
  <c r="CO196" i="1"/>
  <c r="CP196" i="1"/>
  <c r="CQ196" i="1"/>
  <c r="CR196" i="1"/>
  <c r="CS196" i="1"/>
  <c r="CT196" i="1"/>
  <c r="CV196" i="1"/>
  <c r="CW196" i="1"/>
  <c r="CX196" i="1"/>
  <c r="CY196" i="1"/>
  <c r="CZ196" i="1"/>
  <c r="CH197" i="1"/>
  <c r="CI197" i="1"/>
  <c r="CJ197" i="1"/>
  <c r="CK197" i="1"/>
  <c r="CL197" i="1"/>
  <c r="CM197" i="1"/>
  <c r="CN197" i="1"/>
  <c r="CO197" i="1"/>
  <c r="CP197" i="1"/>
  <c r="CQ197" i="1"/>
  <c r="CR197" i="1"/>
  <c r="CS197" i="1"/>
  <c r="CT197" i="1"/>
  <c r="CV197" i="1"/>
  <c r="CW197" i="1"/>
  <c r="CX197" i="1"/>
  <c r="CY197" i="1"/>
  <c r="CZ197" i="1"/>
  <c r="CH198" i="1"/>
  <c r="CI198" i="1"/>
  <c r="CJ198" i="1"/>
  <c r="CK198" i="1"/>
  <c r="CL198" i="1"/>
  <c r="CM198" i="1"/>
  <c r="CN198" i="1"/>
  <c r="CO198" i="1"/>
  <c r="CP198" i="1"/>
  <c r="CQ198" i="1"/>
  <c r="CR198" i="1"/>
  <c r="CS198" i="1"/>
  <c r="CT198" i="1"/>
  <c r="CV198" i="1"/>
  <c r="CW198" i="1"/>
  <c r="CX198" i="1"/>
  <c r="CY198" i="1"/>
  <c r="CZ198" i="1"/>
  <c r="CH199" i="1"/>
  <c r="CI199" i="1"/>
  <c r="CJ199" i="1"/>
  <c r="CK199" i="1"/>
  <c r="CL199" i="1"/>
  <c r="CM199" i="1"/>
  <c r="CN199" i="1"/>
  <c r="CO199" i="1"/>
  <c r="CP199" i="1"/>
  <c r="CQ199" i="1"/>
  <c r="CR199" i="1"/>
  <c r="CS199" i="1"/>
  <c r="CT199" i="1"/>
  <c r="CV199" i="1"/>
  <c r="CW199" i="1"/>
  <c r="CX199" i="1"/>
  <c r="CY199" i="1"/>
  <c r="CZ199" i="1"/>
  <c r="CH200" i="1"/>
  <c r="CI200" i="1"/>
  <c r="CJ200" i="1"/>
  <c r="CK200" i="1"/>
  <c r="CL200" i="1"/>
  <c r="CM200" i="1"/>
  <c r="CN200" i="1"/>
  <c r="CO200" i="1"/>
  <c r="CP200" i="1"/>
  <c r="CQ200" i="1"/>
  <c r="CR200" i="1"/>
  <c r="CS200" i="1"/>
  <c r="CT200" i="1"/>
  <c r="CV200" i="1"/>
  <c r="CW200" i="1"/>
  <c r="CX200" i="1"/>
  <c r="CY200" i="1"/>
  <c r="CZ200" i="1"/>
  <c r="CH201" i="1"/>
  <c r="CI201" i="1"/>
  <c r="CJ201" i="1"/>
  <c r="CK201" i="1"/>
  <c r="CL201" i="1"/>
  <c r="CM201" i="1"/>
  <c r="CN201" i="1"/>
  <c r="CO201" i="1"/>
  <c r="CP201" i="1"/>
  <c r="CQ201" i="1"/>
  <c r="CR201" i="1"/>
  <c r="CS201" i="1"/>
  <c r="CT201" i="1"/>
  <c r="CV201" i="1"/>
  <c r="CW201" i="1"/>
  <c r="CX201" i="1"/>
  <c r="CY201" i="1"/>
  <c r="CZ201" i="1"/>
  <c r="CH202" i="1"/>
  <c r="CI202" i="1"/>
  <c r="CJ202" i="1"/>
  <c r="CK202" i="1"/>
  <c r="CL202" i="1"/>
  <c r="CM202" i="1"/>
  <c r="CN202" i="1"/>
  <c r="CO202" i="1"/>
  <c r="CP202" i="1"/>
  <c r="CQ202" i="1"/>
  <c r="CR202" i="1"/>
  <c r="CS202" i="1"/>
  <c r="CT202" i="1"/>
  <c r="CV202" i="1"/>
  <c r="CW202" i="1"/>
  <c r="CX202" i="1"/>
  <c r="CY202" i="1"/>
  <c r="CZ202" i="1"/>
  <c r="CH203" i="1"/>
  <c r="CI203" i="1"/>
  <c r="CJ203" i="1"/>
  <c r="CK203" i="1"/>
  <c r="CL203" i="1"/>
  <c r="CM203" i="1"/>
  <c r="CN203" i="1"/>
  <c r="CO203" i="1"/>
  <c r="CP203" i="1"/>
  <c r="CQ203" i="1"/>
  <c r="CR203" i="1"/>
  <c r="CS203" i="1"/>
  <c r="CT203" i="1"/>
  <c r="CV203" i="1"/>
  <c r="CW203" i="1"/>
  <c r="CX203" i="1"/>
  <c r="CY203" i="1"/>
  <c r="CZ203" i="1"/>
  <c r="CH204" i="1"/>
  <c r="CI204" i="1"/>
  <c r="CJ204" i="1"/>
  <c r="CK204" i="1"/>
  <c r="CL204" i="1"/>
  <c r="CM204" i="1"/>
  <c r="CN204" i="1"/>
  <c r="CO204" i="1"/>
  <c r="CP204" i="1"/>
  <c r="CQ204" i="1"/>
  <c r="CR204" i="1"/>
  <c r="CS204" i="1"/>
  <c r="CT204" i="1"/>
  <c r="CV204" i="1"/>
  <c r="CW204" i="1"/>
  <c r="CX204" i="1"/>
  <c r="CY204" i="1"/>
  <c r="CZ204" i="1"/>
  <c r="CH205" i="1"/>
  <c r="CI205" i="1"/>
  <c r="CJ205" i="1"/>
  <c r="CK205" i="1"/>
  <c r="CL205" i="1"/>
  <c r="CM205" i="1"/>
  <c r="CN205" i="1"/>
  <c r="CO205" i="1"/>
  <c r="CP205" i="1"/>
  <c r="CQ205" i="1"/>
  <c r="CR205" i="1"/>
  <c r="CS205" i="1"/>
  <c r="CT205" i="1"/>
  <c r="CV205" i="1"/>
  <c r="CW205" i="1"/>
  <c r="CX205" i="1"/>
  <c r="CY205" i="1"/>
  <c r="CZ205" i="1"/>
  <c r="CH206" i="1"/>
  <c r="CI206" i="1"/>
  <c r="CJ206" i="1"/>
  <c r="CK206" i="1"/>
  <c r="CL206" i="1"/>
  <c r="CM206" i="1"/>
  <c r="CN206" i="1"/>
  <c r="CO206" i="1"/>
  <c r="CP206" i="1"/>
  <c r="CQ206" i="1"/>
  <c r="CR206" i="1"/>
  <c r="CS206" i="1"/>
  <c r="CT206" i="1"/>
  <c r="CV206" i="1"/>
  <c r="CW206" i="1"/>
  <c r="CX206" i="1"/>
  <c r="CY206" i="1"/>
  <c r="CZ206" i="1"/>
  <c r="CH207" i="1"/>
  <c r="CI207" i="1"/>
  <c r="CJ207" i="1"/>
  <c r="CK207" i="1"/>
  <c r="CL207" i="1"/>
  <c r="CM207" i="1"/>
  <c r="CN207" i="1"/>
  <c r="CO207" i="1"/>
  <c r="CP207" i="1"/>
  <c r="CQ207" i="1"/>
  <c r="CR207" i="1"/>
  <c r="CS207" i="1"/>
  <c r="CT207" i="1"/>
  <c r="CV207" i="1"/>
  <c r="CW207" i="1"/>
  <c r="CX207" i="1"/>
  <c r="CY207" i="1"/>
  <c r="CZ207" i="1"/>
  <c r="CH208" i="1"/>
  <c r="CI208" i="1"/>
  <c r="CJ208" i="1"/>
  <c r="CK208" i="1"/>
  <c r="CL208" i="1"/>
  <c r="CM208" i="1"/>
  <c r="CN208" i="1"/>
  <c r="CO208" i="1"/>
  <c r="CP208" i="1"/>
  <c r="CQ208" i="1"/>
  <c r="CR208" i="1"/>
  <c r="CS208" i="1"/>
  <c r="CT208" i="1"/>
  <c r="CV208" i="1"/>
  <c r="CW208" i="1"/>
  <c r="CX208" i="1"/>
  <c r="CY208" i="1"/>
  <c r="CZ208" i="1"/>
  <c r="CH209" i="1"/>
  <c r="CI209" i="1"/>
  <c r="CJ209" i="1"/>
  <c r="CK209" i="1"/>
  <c r="CL209" i="1"/>
  <c r="CM209" i="1"/>
  <c r="CN209" i="1"/>
  <c r="CO209" i="1"/>
  <c r="CP209" i="1"/>
  <c r="CQ209" i="1"/>
  <c r="CR209" i="1"/>
  <c r="CS209" i="1"/>
  <c r="CT209" i="1"/>
  <c r="CV209" i="1"/>
  <c r="CW209" i="1"/>
  <c r="CX209" i="1"/>
  <c r="CY209" i="1"/>
  <c r="CZ209" i="1"/>
  <c r="CH210" i="1"/>
  <c r="CI210" i="1"/>
  <c r="CJ210" i="1"/>
  <c r="CK210" i="1"/>
  <c r="CL210" i="1"/>
  <c r="CM210" i="1"/>
  <c r="CN210" i="1"/>
  <c r="CO210" i="1"/>
  <c r="CP210" i="1"/>
  <c r="CQ210" i="1"/>
  <c r="CR210" i="1"/>
  <c r="CS210" i="1"/>
  <c r="CT210" i="1"/>
  <c r="CV210" i="1"/>
  <c r="CW210" i="1"/>
  <c r="CX210" i="1"/>
  <c r="CY210" i="1"/>
  <c r="CZ210" i="1"/>
  <c r="CH211" i="1"/>
  <c r="CI211" i="1"/>
  <c r="CJ211" i="1"/>
  <c r="CK211" i="1"/>
  <c r="CL211" i="1"/>
  <c r="CM211" i="1"/>
  <c r="CN211" i="1"/>
  <c r="CO211" i="1"/>
  <c r="CP211" i="1"/>
  <c r="CQ211" i="1"/>
  <c r="CR211" i="1"/>
  <c r="CS211" i="1"/>
  <c r="CT211" i="1"/>
  <c r="CV211" i="1"/>
  <c r="CW211" i="1"/>
  <c r="CX211" i="1"/>
  <c r="CY211" i="1"/>
  <c r="CZ211" i="1"/>
  <c r="CH212" i="1"/>
  <c r="CI212" i="1"/>
  <c r="CJ212" i="1"/>
  <c r="CK212" i="1"/>
  <c r="CL212" i="1"/>
  <c r="CM212" i="1"/>
  <c r="CN212" i="1"/>
  <c r="CO212" i="1"/>
  <c r="CP212" i="1"/>
  <c r="CQ212" i="1"/>
  <c r="CR212" i="1"/>
  <c r="CS212" i="1"/>
  <c r="CT212" i="1"/>
  <c r="CV212" i="1"/>
  <c r="CW212" i="1"/>
  <c r="CX212" i="1"/>
  <c r="CY212" i="1"/>
  <c r="CZ212" i="1"/>
  <c r="CH213" i="1"/>
  <c r="CI213" i="1"/>
  <c r="CJ213" i="1"/>
  <c r="CK213" i="1"/>
  <c r="CL213" i="1"/>
  <c r="CM213" i="1"/>
  <c r="CN213" i="1"/>
  <c r="CO213" i="1"/>
  <c r="CP213" i="1"/>
  <c r="CQ213" i="1"/>
  <c r="CR213" i="1"/>
  <c r="CS213" i="1"/>
  <c r="CT213" i="1"/>
  <c r="CV213" i="1"/>
  <c r="CW213" i="1"/>
  <c r="CX213" i="1"/>
  <c r="CY213" i="1"/>
  <c r="CZ213" i="1"/>
  <c r="CH214" i="1"/>
  <c r="CI214" i="1"/>
  <c r="CJ214" i="1"/>
  <c r="CK214" i="1"/>
  <c r="CL214" i="1"/>
  <c r="CM214" i="1"/>
  <c r="CN214" i="1"/>
  <c r="CO214" i="1"/>
  <c r="CP214" i="1"/>
  <c r="CQ214" i="1"/>
  <c r="CR214" i="1"/>
  <c r="CS214" i="1"/>
  <c r="CT214" i="1"/>
  <c r="CV214" i="1"/>
  <c r="CW214" i="1"/>
  <c r="CX214" i="1"/>
  <c r="CY214" i="1"/>
  <c r="CZ214" i="1"/>
  <c r="CH215" i="1"/>
  <c r="CI215" i="1"/>
  <c r="CJ215" i="1"/>
  <c r="CK215" i="1"/>
  <c r="CL215" i="1"/>
  <c r="CM215" i="1"/>
  <c r="CN215" i="1"/>
  <c r="CO215" i="1"/>
  <c r="CP215" i="1"/>
  <c r="CQ215" i="1"/>
  <c r="CR215" i="1"/>
  <c r="CS215" i="1"/>
  <c r="CT215" i="1"/>
  <c r="CV215" i="1"/>
  <c r="CW215" i="1"/>
  <c r="CX215" i="1"/>
  <c r="CY215" i="1"/>
  <c r="CZ215" i="1"/>
  <c r="CH216" i="1"/>
  <c r="CI216" i="1"/>
  <c r="CJ216" i="1"/>
  <c r="CK216" i="1"/>
  <c r="CL216" i="1"/>
  <c r="CM216" i="1"/>
  <c r="CN216" i="1"/>
  <c r="CO216" i="1"/>
  <c r="CP216" i="1"/>
  <c r="CQ216" i="1"/>
  <c r="CR216" i="1"/>
  <c r="CS216" i="1"/>
  <c r="CT216" i="1"/>
  <c r="CV216" i="1"/>
  <c r="CW216" i="1"/>
  <c r="CX216" i="1"/>
  <c r="CY216" i="1"/>
  <c r="CZ216" i="1"/>
  <c r="CH217" i="1"/>
  <c r="CI217" i="1"/>
  <c r="CJ217" i="1"/>
  <c r="CK217" i="1"/>
  <c r="CL217" i="1"/>
  <c r="CM217" i="1"/>
  <c r="CN217" i="1"/>
  <c r="CO217" i="1"/>
  <c r="CP217" i="1"/>
  <c r="CQ217" i="1"/>
  <c r="CR217" i="1"/>
  <c r="CS217" i="1"/>
  <c r="CT217" i="1"/>
  <c r="CV217" i="1"/>
  <c r="CW217" i="1"/>
  <c r="CX217" i="1"/>
  <c r="CY217" i="1"/>
  <c r="CZ217" i="1"/>
  <c r="CH218" i="1"/>
  <c r="CI218" i="1"/>
  <c r="CJ218" i="1"/>
  <c r="CK218" i="1"/>
  <c r="CL218" i="1"/>
  <c r="CM218" i="1"/>
  <c r="CN218" i="1"/>
  <c r="CO218" i="1"/>
  <c r="CP218" i="1"/>
  <c r="CQ218" i="1"/>
  <c r="CR218" i="1"/>
  <c r="CS218" i="1"/>
  <c r="CT218" i="1"/>
  <c r="CV218" i="1"/>
  <c r="CW218" i="1"/>
  <c r="CX218" i="1"/>
  <c r="CY218" i="1"/>
  <c r="CZ218" i="1"/>
  <c r="CH219" i="1"/>
  <c r="CI219" i="1"/>
  <c r="CJ219" i="1"/>
  <c r="CK219" i="1"/>
  <c r="CL219" i="1"/>
  <c r="CM219" i="1"/>
  <c r="CN219" i="1"/>
  <c r="CO219" i="1"/>
  <c r="CP219" i="1"/>
  <c r="CQ219" i="1"/>
  <c r="CR219" i="1"/>
  <c r="CS219" i="1"/>
  <c r="CT219" i="1"/>
  <c r="CV219" i="1"/>
  <c r="CW219" i="1"/>
  <c r="CX219" i="1"/>
  <c r="CY219" i="1"/>
  <c r="CZ219" i="1"/>
  <c r="CH220" i="1"/>
  <c r="CI220" i="1"/>
  <c r="CJ220" i="1"/>
  <c r="CK220" i="1"/>
  <c r="CL220" i="1"/>
  <c r="CM220" i="1"/>
  <c r="CN220" i="1"/>
  <c r="CO220" i="1"/>
  <c r="CP220" i="1"/>
  <c r="CQ220" i="1"/>
  <c r="CR220" i="1"/>
  <c r="CS220" i="1"/>
  <c r="CT220" i="1"/>
  <c r="CV220" i="1"/>
  <c r="CW220" i="1"/>
  <c r="CX220" i="1"/>
  <c r="CY220" i="1"/>
  <c r="CZ220" i="1"/>
  <c r="CH221" i="1"/>
  <c r="CI221" i="1"/>
  <c r="CJ221" i="1"/>
  <c r="CK221" i="1"/>
  <c r="CL221" i="1"/>
  <c r="CM221" i="1"/>
  <c r="CN221" i="1"/>
  <c r="CO221" i="1"/>
  <c r="CP221" i="1"/>
  <c r="CQ221" i="1"/>
  <c r="CR221" i="1"/>
  <c r="CS221" i="1"/>
  <c r="CT221" i="1"/>
  <c r="CV221" i="1"/>
  <c r="CW221" i="1"/>
  <c r="CX221" i="1"/>
  <c r="CY221" i="1"/>
  <c r="CZ221" i="1"/>
  <c r="CH222" i="1"/>
  <c r="CI222" i="1"/>
  <c r="CJ222" i="1"/>
  <c r="CK222" i="1"/>
  <c r="CL222" i="1"/>
  <c r="CM222" i="1"/>
  <c r="CN222" i="1"/>
  <c r="CO222" i="1"/>
  <c r="CP222" i="1"/>
  <c r="CQ222" i="1"/>
  <c r="CR222" i="1"/>
  <c r="CS222" i="1"/>
  <c r="CT222" i="1"/>
  <c r="CV222" i="1"/>
  <c r="CW222" i="1"/>
  <c r="CX222" i="1"/>
  <c r="CY222" i="1"/>
  <c r="CZ222" i="1"/>
  <c r="CH223" i="1"/>
  <c r="CI223" i="1"/>
  <c r="CJ223" i="1"/>
  <c r="CK223" i="1"/>
  <c r="CL223" i="1"/>
  <c r="CM223" i="1"/>
  <c r="CN223" i="1"/>
  <c r="CO223" i="1"/>
  <c r="CP223" i="1"/>
  <c r="CQ223" i="1"/>
  <c r="CR223" i="1"/>
  <c r="CS223" i="1"/>
  <c r="CT223" i="1"/>
  <c r="CV223" i="1"/>
  <c r="CW223" i="1"/>
  <c r="CX223" i="1"/>
  <c r="CY223" i="1"/>
  <c r="CZ223" i="1"/>
  <c r="CH224" i="1"/>
  <c r="CI224" i="1"/>
  <c r="CJ224" i="1"/>
  <c r="CK224" i="1"/>
  <c r="CL224" i="1"/>
  <c r="CM224" i="1"/>
  <c r="CN224" i="1"/>
  <c r="CO224" i="1"/>
  <c r="CP224" i="1"/>
  <c r="CQ224" i="1"/>
  <c r="CR224" i="1"/>
  <c r="CS224" i="1"/>
  <c r="CT224" i="1"/>
  <c r="CV224" i="1"/>
  <c r="CW224" i="1"/>
  <c r="CX224" i="1"/>
  <c r="CY224" i="1"/>
  <c r="CZ224" i="1"/>
  <c r="CH225" i="1"/>
  <c r="CI225" i="1"/>
  <c r="CJ225" i="1"/>
  <c r="CK225" i="1"/>
  <c r="CL225" i="1"/>
  <c r="CM225" i="1"/>
  <c r="CN225" i="1"/>
  <c r="CO225" i="1"/>
  <c r="CP225" i="1"/>
  <c r="CQ225" i="1"/>
  <c r="CR225" i="1"/>
  <c r="CS225" i="1"/>
  <c r="CT225" i="1"/>
  <c r="CV225" i="1"/>
  <c r="CW225" i="1"/>
  <c r="CX225" i="1"/>
  <c r="CY225" i="1"/>
  <c r="CZ225" i="1"/>
  <c r="CH226" i="1"/>
  <c r="CI226" i="1"/>
  <c r="CJ226" i="1"/>
  <c r="CK226" i="1"/>
  <c r="CL226" i="1"/>
  <c r="CM226" i="1"/>
  <c r="CN226" i="1"/>
  <c r="CO226" i="1"/>
  <c r="CP226" i="1"/>
  <c r="CQ226" i="1"/>
  <c r="CR226" i="1"/>
  <c r="CS226" i="1"/>
  <c r="CT226" i="1"/>
  <c r="CV226" i="1"/>
  <c r="CW226" i="1"/>
  <c r="CX226" i="1"/>
  <c r="CY226" i="1"/>
  <c r="CZ226" i="1"/>
  <c r="CH227" i="1"/>
  <c r="CI227" i="1"/>
  <c r="CJ227" i="1"/>
  <c r="CK227" i="1"/>
  <c r="CL227" i="1"/>
  <c r="CM227" i="1"/>
  <c r="CN227" i="1"/>
  <c r="CO227" i="1"/>
  <c r="CP227" i="1"/>
  <c r="CQ227" i="1"/>
  <c r="CR227" i="1"/>
  <c r="CS227" i="1"/>
  <c r="CT227" i="1"/>
  <c r="CV227" i="1"/>
  <c r="CW227" i="1"/>
  <c r="CX227" i="1"/>
  <c r="CY227" i="1"/>
  <c r="CZ227" i="1"/>
  <c r="CH228" i="1"/>
  <c r="CI228" i="1"/>
  <c r="CJ228" i="1"/>
  <c r="CK228" i="1"/>
  <c r="CL228" i="1"/>
  <c r="CM228" i="1"/>
  <c r="CN228" i="1"/>
  <c r="CO228" i="1"/>
  <c r="CP228" i="1"/>
  <c r="CQ228" i="1"/>
  <c r="CR228" i="1"/>
  <c r="CS228" i="1"/>
  <c r="CT228" i="1"/>
  <c r="CV228" i="1"/>
  <c r="CW228" i="1"/>
  <c r="CX228" i="1"/>
  <c r="CY228" i="1"/>
  <c r="CZ228" i="1"/>
  <c r="CH229" i="1"/>
  <c r="CI229" i="1"/>
  <c r="CJ229" i="1"/>
  <c r="CK229" i="1"/>
  <c r="CL229" i="1"/>
  <c r="CM229" i="1"/>
  <c r="CN229" i="1"/>
  <c r="CO229" i="1"/>
  <c r="CP229" i="1"/>
  <c r="CQ229" i="1"/>
  <c r="CR229" i="1"/>
  <c r="CS229" i="1"/>
  <c r="CT229" i="1"/>
  <c r="CV229" i="1"/>
  <c r="CW229" i="1"/>
  <c r="CX229" i="1"/>
  <c r="CY229" i="1"/>
  <c r="CZ229" i="1"/>
  <c r="CH230" i="1"/>
  <c r="CI230" i="1"/>
  <c r="CJ230" i="1"/>
  <c r="CK230" i="1"/>
  <c r="CL230" i="1"/>
  <c r="CM230" i="1"/>
  <c r="CN230" i="1"/>
  <c r="CO230" i="1"/>
  <c r="CP230" i="1"/>
  <c r="CQ230" i="1"/>
  <c r="CR230" i="1"/>
  <c r="CS230" i="1"/>
  <c r="CT230" i="1"/>
  <c r="CV230" i="1"/>
  <c r="CW230" i="1"/>
  <c r="CX230" i="1"/>
  <c r="CY230" i="1"/>
  <c r="CZ230" i="1"/>
  <c r="CH231" i="1"/>
  <c r="CI231" i="1"/>
  <c r="CJ231" i="1"/>
  <c r="CK231" i="1"/>
  <c r="CL231" i="1"/>
  <c r="CM231" i="1"/>
  <c r="CN231" i="1"/>
  <c r="CO231" i="1"/>
  <c r="CP231" i="1"/>
  <c r="CQ231" i="1"/>
  <c r="CR231" i="1"/>
  <c r="CS231" i="1"/>
  <c r="CT231" i="1"/>
  <c r="CV231" i="1"/>
  <c r="CW231" i="1"/>
  <c r="CX231" i="1"/>
  <c r="CY231" i="1"/>
  <c r="CZ231" i="1"/>
  <c r="CH232" i="1"/>
  <c r="CI232" i="1"/>
  <c r="CJ232" i="1"/>
  <c r="CK232" i="1"/>
  <c r="CL232" i="1"/>
  <c r="CM232" i="1"/>
  <c r="CN232" i="1"/>
  <c r="CO232" i="1"/>
  <c r="CP232" i="1"/>
  <c r="CQ232" i="1"/>
  <c r="CR232" i="1"/>
  <c r="CS232" i="1"/>
  <c r="CT232" i="1"/>
  <c r="CV232" i="1"/>
  <c r="CW232" i="1"/>
  <c r="CX232" i="1"/>
  <c r="CY232" i="1"/>
  <c r="CZ232" i="1"/>
  <c r="CH233" i="1"/>
  <c r="CI233" i="1"/>
  <c r="CJ233" i="1"/>
  <c r="CK233" i="1"/>
  <c r="CL233" i="1"/>
  <c r="CM233" i="1"/>
  <c r="CN233" i="1"/>
  <c r="CO233" i="1"/>
  <c r="CP233" i="1"/>
  <c r="CQ233" i="1"/>
  <c r="CR233" i="1"/>
  <c r="CS233" i="1"/>
  <c r="CT233" i="1"/>
  <c r="CV233" i="1"/>
  <c r="CW233" i="1"/>
  <c r="CX233" i="1"/>
  <c r="CY233" i="1"/>
  <c r="CZ233" i="1"/>
  <c r="CH234" i="1"/>
  <c r="CI234" i="1"/>
  <c r="CJ234" i="1"/>
  <c r="CK234" i="1"/>
  <c r="CL234" i="1"/>
  <c r="CM234" i="1"/>
  <c r="CN234" i="1"/>
  <c r="CO234" i="1"/>
  <c r="CP234" i="1"/>
  <c r="CQ234" i="1"/>
  <c r="CR234" i="1"/>
  <c r="CS234" i="1"/>
  <c r="CT234" i="1"/>
  <c r="CV234" i="1"/>
  <c r="CW234" i="1"/>
  <c r="CX234" i="1"/>
  <c r="CY234" i="1"/>
  <c r="CZ234" i="1"/>
  <c r="CH235" i="1"/>
  <c r="CI235" i="1"/>
  <c r="CJ235" i="1"/>
  <c r="CK235" i="1"/>
  <c r="CL235" i="1"/>
  <c r="CM235" i="1"/>
  <c r="CN235" i="1"/>
  <c r="CO235" i="1"/>
  <c r="CP235" i="1"/>
  <c r="CQ235" i="1"/>
  <c r="CR235" i="1"/>
  <c r="CS235" i="1"/>
  <c r="CT235" i="1"/>
  <c r="CV235" i="1"/>
  <c r="CW235" i="1"/>
  <c r="CX235" i="1"/>
  <c r="CY235" i="1"/>
  <c r="CZ235" i="1"/>
  <c r="CH236" i="1"/>
  <c r="CI236" i="1"/>
  <c r="CJ236" i="1"/>
  <c r="CK236" i="1"/>
  <c r="CL236" i="1"/>
  <c r="CM236" i="1"/>
  <c r="CN236" i="1"/>
  <c r="CO236" i="1"/>
  <c r="CP236" i="1"/>
  <c r="CQ236" i="1"/>
  <c r="CR236" i="1"/>
  <c r="CS236" i="1"/>
  <c r="CT236" i="1"/>
  <c r="CV236" i="1"/>
  <c r="CW236" i="1"/>
  <c r="CX236" i="1"/>
  <c r="CY236" i="1"/>
  <c r="CZ236" i="1"/>
  <c r="CH237" i="1"/>
  <c r="CI237" i="1"/>
  <c r="CJ237" i="1"/>
  <c r="CK237" i="1"/>
  <c r="CL237" i="1"/>
  <c r="CM237" i="1"/>
  <c r="CN237" i="1"/>
  <c r="CO237" i="1"/>
  <c r="CP237" i="1"/>
  <c r="CQ237" i="1"/>
  <c r="CR237" i="1"/>
  <c r="CS237" i="1"/>
  <c r="CT237" i="1"/>
  <c r="CV237" i="1"/>
  <c r="CW237" i="1"/>
  <c r="CX237" i="1"/>
  <c r="CY237" i="1"/>
  <c r="CZ237" i="1"/>
  <c r="CH238" i="1"/>
  <c r="CI238" i="1"/>
  <c r="CJ238" i="1"/>
  <c r="CK238" i="1"/>
  <c r="CL238" i="1"/>
  <c r="CM238" i="1"/>
  <c r="CN238" i="1"/>
  <c r="CO238" i="1"/>
  <c r="CP238" i="1"/>
  <c r="CQ238" i="1"/>
  <c r="CR238" i="1"/>
  <c r="CS238" i="1"/>
  <c r="CT238" i="1"/>
  <c r="CV238" i="1"/>
  <c r="CW238" i="1"/>
  <c r="CX238" i="1"/>
  <c r="CY238" i="1"/>
  <c r="CZ238" i="1"/>
  <c r="CH239" i="1"/>
  <c r="CI239" i="1"/>
  <c r="CJ239" i="1"/>
  <c r="CK239" i="1"/>
  <c r="CL239" i="1"/>
  <c r="CM239" i="1"/>
  <c r="CN239" i="1"/>
  <c r="CO239" i="1"/>
  <c r="CP239" i="1"/>
  <c r="CQ239" i="1"/>
  <c r="CR239" i="1"/>
  <c r="CS239" i="1"/>
  <c r="CT239" i="1"/>
  <c r="CV239" i="1"/>
  <c r="CW239" i="1"/>
  <c r="CX239" i="1"/>
  <c r="CY239" i="1"/>
  <c r="CZ239" i="1"/>
  <c r="CH240" i="1"/>
  <c r="CI240" i="1"/>
  <c r="CJ240" i="1"/>
  <c r="CK240" i="1"/>
  <c r="CL240" i="1"/>
  <c r="CM240" i="1"/>
  <c r="CN240" i="1"/>
  <c r="CO240" i="1"/>
  <c r="CP240" i="1"/>
  <c r="CQ240" i="1"/>
  <c r="CR240" i="1"/>
  <c r="CS240" i="1"/>
  <c r="CT240" i="1"/>
  <c r="CV240" i="1"/>
  <c r="CW240" i="1"/>
  <c r="CX240" i="1"/>
  <c r="CY240" i="1"/>
  <c r="CZ240" i="1"/>
  <c r="CH241" i="1"/>
  <c r="CI241" i="1"/>
  <c r="CJ241" i="1"/>
  <c r="CK241" i="1"/>
  <c r="CL241" i="1"/>
  <c r="CM241" i="1"/>
  <c r="CN241" i="1"/>
  <c r="CO241" i="1"/>
  <c r="CP241" i="1"/>
  <c r="CQ241" i="1"/>
  <c r="CR241" i="1"/>
  <c r="CS241" i="1"/>
  <c r="CT241" i="1"/>
  <c r="CV241" i="1"/>
  <c r="CW241" i="1"/>
  <c r="CX241" i="1"/>
  <c r="CY241" i="1"/>
  <c r="CZ241" i="1"/>
  <c r="CH242" i="1"/>
  <c r="CI242" i="1"/>
  <c r="CJ242" i="1"/>
  <c r="CK242" i="1"/>
  <c r="CL242" i="1"/>
  <c r="CM242" i="1"/>
  <c r="CN242" i="1"/>
  <c r="CO242" i="1"/>
  <c r="CP242" i="1"/>
  <c r="CQ242" i="1"/>
  <c r="CR242" i="1"/>
  <c r="CS242" i="1"/>
  <c r="CT242" i="1"/>
  <c r="CV242" i="1"/>
  <c r="CW242" i="1"/>
  <c r="CX242" i="1"/>
  <c r="CY242" i="1"/>
  <c r="CZ242" i="1"/>
  <c r="CH243" i="1"/>
  <c r="CI243" i="1"/>
  <c r="CJ243" i="1"/>
  <c r="CK243" i="1"/>
  <c r="CL243" i="1"/>
  <c r="CM243" i="1"/>
  <c r="CN243" i="1"/>
  <c r="CO243" i="1"/>
  <c r="CP243" i="1"/>
  <c r="CQ243" i="1"/>
  <c r="CR243" i="1"/>
  <c r="CS243" i="1"/>
  <c r="CT243" i="1"/>
  <c r="CV243" i="1"/>
  <c r="CW243" i="1"/>
  <c r="CX243" i="1"/>
  <c r="CY243" i="1"/>
  <c r="CZ243" i="1"/>
  <c r="CH244" i="1"/>
  <c r="CI244" i="1"/>
  <c r="CJ244" i="1"/>
  <c r="CK244" i="1"/>
  <c r="CL244" i="1"/>
  <c r="CM244" i="1"/>
  <c r="CN244" i="1"/>
  <c r="CO244" i="1"/>
  <c r="CP244" i="1"/>
  <c r="CQ244" i="1"/>
  <c r="CR244" i="1"/>
  <c r="CS244" i="1"/>
  <c r="CT244" i="1"/>
  <c r="CV244" i="1"/>
  <c r="CW244" i="1"/>
  <c r="CX244" i="1"/>
  <c r="CY244" i="1"/>
  <c r="CZ244" i="1"/>
  <c r="CH245" i="1"/>
  <c r="CI245" i="1"/>
  <c r="CJ245" i="1"/>
  <c r="CK245" i="1"/>
  <c r="CL245" i="1"/>
  <c r="CM245" i="1"/>
  <c r="CN245" i="1"/>
  <c r="CO245" i="1"/>
  <c r="CP245" i="1"/>
  <c r="CQ245" i="1"/>
  <c r="CR245" i="1"/>
  <c r="CS245" i="1"/>
  <c r="CT245" i="1"/>
  <c r="CV245" i="1"/>
  <c r="CW245" i="1"/>
  <c r="CX245" i="1"/>
  <c r="CY245" i="1"/>
  <c r="CZ245" i="1"/>
  <c r="CH246" i="1"/>
  <c r="CI246" i="1"/>
  <c r="CJ246" i="1"/>
  <c r="CK246" i="1"/>
  <c r="CL246" i="1"/>
  <c r="CM246" i="1"/>
  <c r="CN246" i="1"/>
  <c r="CO246" i="1"/>
  <c r="CP246" i="1"/>
  <c r="CQ246" i="1"/>
  <c r="CR246" i="1"/>
  <c r="CS246" i="1"/>
  <c r="CT246" i="1"/>
  <c r="CV246" i="1"/>
  <c r="CW246" i="1"/>
  <c r="CX246" i="1"/>
  <c r="CY246" i="1"/>
  <c r="CZ246" i="1"/>
  <c r="CH247" i="1"/>
  <c r="CI247" i="1"/>
  <c r="CJ247" i="1"/>
  <c r="CK247" i="1"/>
  <c r="CL247" i="1"/>
  <c r="CM247" i="1"/>
  <c r="CN247" i="1"/>
  <c r="CO247" i="1"/>
  <c r="CP247" i="1"/>
  <c r="CQ247" i="1"/>
  <c r="CR247" i="1"/>
  <c r="CS247" i="1"/>
  <c r="CT247" i="1"/>
  <c r="CV247" i="1"/>
  <c r="CW247" i="1"/>
  <c r="CX247" i="1"/>
  <c r="CY247" i="1"/>
  <c r="CZ247" i="1"/>
  <c r="CH248" i="1"/>
  <c r="CI248" i="1"/>
  <c r="CJ248" i="1"/>
  <c r="CK248" i="1"/>
  <c r="CL248" i="1"/>
  <c r="CM248" i="1"/>
  <c r="CN248" i="1"/>
  <c r="CO248" i="1"/>
  <c r="CP248" i="1"/>
  <c r="CQ248" i="1"/>
  <c r="CR248" i="1"/>
  <c r="CS248" i="1"/>
  <c r="CT248" i="1"/>
  <c r="CV248" i="1"/>
  <c r="CW248" i="1"/>
  <c r="CX248" i="1"/>
  <c r="CY248" i="1"/>
  <c r="CZ248" i="1"/>
  <c r="CH249" i="1"/>
  <c r="CI249" i="1"/>
  <c r="CJ249" i="1"/>
  <c r="CK249" i="1"/>
  <c r="CL249" i="1"/>
  <c r="CM249" i="1"/>
  <c r="CN249" i="1"/>
  <c r="CO249" i="1"/>
  <c r="CP249" i="1"/>
  <c r="CQ249" i="1"/>
  <c r="CR249" i="1"/>
  <c r="CS249" i="1"/>
  <c r="CT249" i="1"/>
  <c r="CV249" i="1"/>
  <c r="CW249" i="1"/>
  <c r="CX249" i="1"/>
  <c r="CY249" i="1"/>
  <c r="CZ249" i="1"/>
  <c r="CH250" i="1"/>
  <c r="CI250" i="1"/>
  <c r="CJ250" i="1"/>
  <c r="CK250" i="1"/>
  <c r="CL250" i="1"/>
  <c r="CM250" i="1"/>
  <c r="CN250" i="1"/>
  <c r="CO250" i="1"/>
  <c r="CP250" i="1"/>
  <c r="CQ250" i="1"/>
  <c r="CR250" i="1"/>
  <c r="CS250" i="1"/>
  <c r="CT250" i="1"/>
  <c r="CV250" i="1"/>
  <c r="CW250" i="1"/>
  <c r="CX250" i="1"/>
  <c r="CY250" i="1"/>
  <c r="CZ250" i="1"/>
  <c r="CH251" i="1"/>
  <c r="CI251" i="1"/>
  <c r="CJ251" i="1"/>
  <c r="CK251" i="1"/>
  <c r="CL251" i="1"/>
  <c r="CM251" i="1"/>
  <c r="CN251" i="1"/>
  <c r="CO251" i="1"/>
  <c r="CP251" i="1"/>
  <c r="CQ251" i="1"/>
  <c r="CR251" i="1"/>
  <c r="CS251" i="1"/>
  <c r="CT251" i="1"/>
  <c r="CV251" i="1"/>
  <c r="CW251" i="1"/>
  <c r="CX251" i="1"/>
  <c r="CY251" i="1"/>
  <c r="CZ251" i="1"/>
  <c r="CH252" i="1"/>
  <c r="CI252" i="1"/>
  <c r="CJ252" i="1"/>
  <c r="CK252" i="1"/>
  <c r="CL252" i="1"/>
  <c r="CM252" i="1"/>
  <c r="CN252" i="1"/>
  <c r="CO252" i="1"/>
  <c r="CP252" i="1"/>
  <c r="CQ252" i="1"/>
  <c r="CR252" i="1"/>
  <c r="CS252" i="1"/>
  <c r="CT252" i="1"/>
  <c r="CV252" i="1"/>
  <c r="CW252" i="1"/>
  <c r="CX252" i="1"/>
  <c r="CY252" i="1"/>
  <c r="CZ252" i="1"/>
  <c r="CH253" i="1"/>
  <c r="CI253" i="1"/>
  <c r="CJ253" i="1"/>
  <c r="CK253" i="1"/>
  <c r="CL253" i="1"/>
  <c r="CM253" i="1"/>
  <c r="CN253" i="1"/>
  <c r="CO253" i="1"/>
  <c r="CP253" i="1"/>
  <c r="CQ253" i="1"/>
  <c r="CR253" i="1"/>
  <c r="CS253" i="1"/>
  <c r="CT253" i="1"/>
  <c r="CV253" i="1"/>
  <c r="CW253" i="1"/>
  <c r="CX253" i="1"/>
  <c r="CY253" i="1"/>
  <c r="CZ253" i="1"/>
  <c r="CH254" i="1"/>
  <c r="CI254" i="1"/>
  <c r="CJ254" i="1"/>
  <c r="CK254" i="1"/>
  <c r="CL254" i="1"/>
  <c r="CM254" i="1"/>
  <c r="CN254" i="1"/>
  <c r="CO254" i="1"/>
  <c r="CP254" i="1"/>
  <c r="CQ254" i="1"/>
  <c r="CR254" i="1"/>
  <c r="CS254" i="1"/>
  <c r="CT254" i="1"/>
  <c r="CV254" i="1"/>
  <c r="CW254" i="1"/>
  <c r="CX254" i="1"/>
  <c r="CY254" i="1"/>
  <c r="CZ254" i="1"/>
  <c r="CH255" i="1"/>
  <c r="CI255" i="1"/>
  <c r="CJ255" i="1"/>
  <c r="CK255" i="1"/>
  <c r="CL255" i="1"/>
  <c r="CM255" i="1"/>
  <c r="CN255" i="1"/>
  <c r="CO255" i="1"/>
  <c r="CP255" i="1"/>
  <c r="CQ255" i="1"/>
  <c r="CR255" i="1"/>
  <c r="CS255" i="1"/>
  <c r="CT255" i="1"/>
  <c r="CV255" i="1"/>
  <c r="CW255" i="1"/>
  <c r="CX255" i="1"/>
  <c r="CY255" i="1"/>
  <c r="CZ255" i="1"/>
  <c r="CH256" i="1"/>
  <c r="CI256" i="1"/>
  <c r="CJ256" i="1"/>
  <c r="CK256" i="1"/>
  <c r="CL256" i="1"/>
  <c r="CM256" i="1"/>
  <c r="CN256" i="1"/>
  <c r="CO256" i="1"/>
  <c r="CP256" i="1"/>
  <c r="CQ256" i="1"/>
  <c r="CR256" i="1"/>
  <c r="CS256" i="1"/>
  <c r="CT256" i="1"/>
  <c r="CV256" i="1"/>
  <c r="CW256" i="1"/>
  <c r="CX256" i="1"/>
  <c r="CY256" i="1"/>
  <c r="CZ256" i="1"/>
  <c r="CH257" i="1"/>
  <c r="CI257" i="1"/>
  <c r="CJ257" i="1"/>
  <c r="CK257" i="1"/>
  <c r="CL257" i="1"/>
  <c r="CM257" i="1"/>
  <c r="CN257" i="1"/>
  <c r="CO257" i="1"/>
  <c r="CP257" i="1"/>
  <c r="CQ257" i="1"/>
  <c r="CR257" i="1"/>
  <c r="CS257" i="1"/>
  <c r="CT257" i="1"/>
  <c r="CV257" i="1"/>
  <c r="CW257" i="1"/>
  <c r="CX257" i="1"/>
  <c r="CY257" i="1"/>
  <c r="CZ257" i="1"/>
  <c r="CH258" i="1"/>
  <c r="CI258" i="1"/>
  <c r="CJ258" i="1"/>
  <c r="CK258" i="1"/>
  <c r="CL258" i="1"/>
  <c r="CM258" i="1"/>
  <c r="CN258" i="1"/>
  <c r="CO258" i="1"/>
  <c r="CP258" i="1"/>
  <c r="CQ258" i="1"/>
  <c r="CR258" i="1"/>
  <c r="CS258" i="1"/>
  <c r="CT258" i="1"/>
  <c r="CV258" i="1"/>
  <c r="CW258" i="1"/>
  <c r="CX258" i="1"/>
  <c r="CY258" i="1"/>
  <c r="CZ258" i="1"/>
  <c r="CH259" i="1"/>
  <c r="CI259" i="1"/>
  <c r="CJ259" i="1"/>
  <c r="CK259" i="1"/>
  <c r="CL259" i="1"/>
  <c r="CM259" i="1"/>
  <c r="CN259" i="1"/>
  <c r="CO259" i="1"/>
  <c r="CP259" i="1"/>
  <c r="CQ259" i="1"/>
  <c r="CR259" i="1"/>
  <c r="CS259" i="1"/>
  <c r="CT259" i="1"/>
  <c r="CV259" i="1"/>
  <c r="CW259" i="1"/>
  <c r="CX259" i="1"/>
  <c r="CY259" i="1"/>
  <c r="CZ259" i="1"/>
  <c r="CH260" i="1"/>
  <c r="CI260" i="1"/>
  <c r="CJ260" i="1"/>
  <c r="CK260" i="1"/>
  <c r="CL260" i="1"/>
  <c r="CM260" i="1"/>
  <c r="CN260" i="1"/>
  <c r="CO260" i="1"/>
  <c r="CP260" i="1"/>
  <c r="CQ260" i="1"/>
  <c r="CR260" i="1"/>
  <c r="CS260" i="1"/>
  <c r="CT260" i="1"/>
  <c r="CV260" i="1"/>
  <c r="CW260" i="1"/>
  <c r="CX260" i="1"/>
  <c r="CY260" i="1"/>
  <c r="CZ260" i="1"/>
  <c r="CH261" i="1"/>
  <c r="CI261" i="1"/>
  <c r="CJ261" i="1"/>
  <c r="CK261" i="1"/>
  <c r="CL261" i="1"/>
  <c r="CM261" i="1"/>
  <c r="CN261" i="1"/>
  <c r="CO261" i="1"/>
  <c r="CP261" i="1"/>
  <c r="CQ261" i="1"/>
  <c r="CR261" i="1"/>
  <c r="CS261" i="1"/>
  <c r="CT261" i="1"/>
  <c r="CV261" i="1"/>
  <c r="CW261" i="1"/>
  <c r="CX261" i="1"/>
  <c r="CY261" i="1"/>
  <c r="CZ261" i="1"/>
  <c r="CH262" i="1"/>
  <c r="CI262" i="1"/>
  <c r="CJ262" i="1"/>
  <c r="CK262" i="1"/>
  <c r="CL262" i="1"/>
  <c r="CM262" i="1"/>
  <c r="CN262" i="1"/>
  <c r="CO262" i="1"/>
  <c r="CP262" i="1"/>
  <c r="CQ262" i="1"/>
  <c r="CR262" i="1"/>
  <c r="CS262" i="1"/>
  <c r="CT262" i="1"/>
  <c r="CV262" i="1"/>
  <c r="CW262" i="1"/>
  <c r="CX262" i="1"/>
  <c r="CY262" i="1"/>
  <c r="CZ262" i="1"/>
  <c r="CH263" i="1"/>
  <c r="CI263" i="1"/>
  <c r="CJ263" i="1"/>
  <c r="CK263" i="1"/>
  <c r="CL263" i="1"/>
  <c r="CM263" i="1"/>
  <c r="CN263" i="1"/>
  <c r="CO263" i="1"/>
  <c r="CP263" i="1"/>
  <c r="CQ263" i="1"/>
  <c r="CR263" i="1"/>
  <c r="CS263" i="1"/>
  <c r="CT263" i="1"/>
  <c r="CV263" i="1"/>
  <c r="CW263" i="1"/>
  <c r="CX263" i="1"/>
  <c r="CY263" i="1"/>
  <c r="CZ263" i="1"/>
  <c r="CH264" i="1"/>
  <c r="CI264" i="1"/>
  <c r="CJ264" i="1"/>
  <c r="CK264" i="1"/>
  <c r="CL264" i="1"/>
  <c r="CM264" i="1"/>
  <c r="CN264" i="1"/>
  <c r="CO264" i="1"/>
  <c r="CP264" i="1"/>
  <c r="CQ264" i="1"/>
  <c r="CR264" i="1"/>
  <c r="CS264" i="1"/>
  <c r="CT264" i="1"/>
  <c r="CV264" i="1"/>
  <c r="CW264" i="1"/>
  <c r="CX264" i="1"/>
  <c r="CY264" i="1"/>
  <c r="CZ264" i="1"/>
  <c r="CH265" i="1"/>
  <c r="CI265" i="1"/>
  <c r="CJ265" i="1"/>
  <c r="CK265" i="1"/>
  <c r="CL265" i="1"/>
  <c r="CM265" i="1"/>
  <c r="CN265" i="1"/>
  <c r="CO265" i="1"/>
  <c r="CP265" i="1"/>
  <c r="CQ265" i="1"/>
  <c r="CR265" i="1"/>
  <c r="CS265" i="1"/>
  <c r="CT265" i="1"/>
  <c r="CV265" i="1"/>
  <c r="CW265" i="1"/>
  <c r="CX265" i="1"/>
  <c r="CY265" i="1"/>
  <c r="CZ265" i="1"/>
  <c r="CH266" i="1"/>
  <c r="CI266" i="1"/>
  <c r="CJ266" i="1"/>
  <c r="CK266" i="1"/>
  <c r="CL266" i="1"/>
  <c r="CM266" i="1"/>
  <c r="CN266" i="1"/>
  <c r="CO266" i="1"/>
  <c r="CP266" i="1"/>
  <c r="CQ266" i="1"/>
  <c r="CR266" i="1"/>
  <c r="CS266" i="1"/>
  <c r="CT266" i="1"/>
  <c r="CV266" i="1"/>
  <c r="CW266" i="1"/>
  <c r="CX266" i="1"/>
  <c r="CY266" i="1"/>
  <c r="CZ266" i="1"/>
  <c r="CH267" i="1"/>
  <c r="CI267" i="1"/>
  <c r="CJ267" i="1"/>
  <c r="CK267" i="1"/>
  <c r="CL267" i="1"/>
  <c r="CM267" i="1"/>
  <c r="CN267" i="1"/>
  <c r="CO267" i="1"/>
  <c r="CP267" i="1"/>
  <c r="CQ267" i="1"/>
  <c r="CR267" i="1"/>
  <c r="CS267" i="1"/>
  <c r="CT267" i="1"/>
  <c r="CV267" i="1"/>
  <c r="CW267" i="1"/>
  <c r="CX267" i="1"/>
  <c r="CY267" i="1"/>
  <c r="CZ267" i="1"/>
  <c r="CH268" i="1"/>
  <c r="CI268" i="1"/>
  <c r="CJ268" i="1"/>
  <c r="CK268" i="1"/>
  <c r="CL268" i="1"/>
  <c r="CM268" i="1"/>
  <c r="CN268" i="1"/>
  <c r="CO268" i="1"/>
  <c r="CP268" i="1"/>
  <c r="CQ268" i="1"/>
  <c r="CR268" i="1"/>
  <c r="CS268" i="1"/>
  <c r="CT268" i="1"/>
  <c r="CV268" i="1"/>
  <c r="CW268" i="1"/>
  <c r="CX268" i="1"/>
  <c r="CY268" i="1"/>
  <c r="CZ268" i="1"/>
  <c r="CH269" i="1"/>
  <c r="CI269" i="1"/>
  <c r="CJ269" i="1"/>
  <c r="CK269" i="1"/>
  <c r="CL269" i="1"/>
  <c r="CM269" i="1"/>
  <c r="CN269" i="1"/>
  <c r="CO269" i="1"/>
  <c r="CP269" i="1"/>
  <c r="CQ269" i="1"/>
  <c r="CR269" i="1"/>
  <c r="CS269" i="1"/>
  <c r="CT269" i="1"/>
  <c r="CV269" i="1"/>
  <c r="CW269" i="1"/>
  <c r="CX269" i="1"/>
  <c r="CY269" i="1"/>
  <c r="CZ269" i="1"/>
  <c r="CH270" i="1"/>
  <c r="CI270" i="1"/>
  <c r="CJ270" i="1"/>
  <c r="CK270" i="1"/>
  <c r="CL270" i="1"/>
  <c r="CM270" i="1"/>
  <c r="CN270" i="1"/>
  <c r="CO270" i="1"/>
  <c r="CP270" i="1"/>
  <c r="CQ270" i="1"/>
  <c r="CR270" i="1"/>
  <c r="CS270" i="1"/>
  <c r="CT270" i="1"/>
  <c r="CV270" i="1"/>
  <c r="CW270" i="1"/>
  <c r="CX270" i="1"/>
  <c r="CY270" i="1"/>
  <c r="CZ270" i="1"/>
  <c r="CH271" i="1"/>
  <c r="CI271" i="1"/>
  <c r="CJ271" i="1"/>
  <c r="CK271" i="1"/>
  <c r="CL271" i="1"/>
  <c r="CM271" i="1"/>
  <c r="CN271" i="1"/>
  <c r="CO271" i="1"/>
  <c r="CP271" i="1"/>
  <c r="CQ271" i="1"/>
  <c r="CR271" i="1"/>
  <c r="CS271" i="1"/>
  <c r="CT271" i="1"/>
  <c r="CV271" i="1"/>
  <c r="CW271" i="1"/>
  <c r="CX271" i="1"/>
  <c r="CY271" i="1"/>
  <c r="CZ271" i="1"/>
  <c r="CH272" i="1"/>
  <c r="CI272" i="1"/>
  <c r="CJ272" i="1"/>
  <c r="CK272" i="1"/>
  <c r="CL272" i="1"/>
  <c r="CM272" i="1"/>
  <c r="CN272" i="1"/>
  <c r="CO272" i="1"/>
  <c r="CP272" i="1"/>
  <c r="CQ272" i="1"/>
  <c r="CR272" i="1"/>
  <c r="CS272" i="1"/>
  <c r="CT272" i="1"/>
  <c r="CV272" i="1"/>
  <c r="CW272" i="1"/>
  <c r="CX272" i="1"/>
  <c r="CY272" i="1"/>
  <c r="CZ272" i="1"/>
  <c r="CZ2" i="1"/>
  <c r="CY2" i="1"/>
  <c r="CX2" i="1"/>
  <c r="CW2" i="1"/>
  <c r="CV2" i="1"/>
  <c r="CT2" i="1"/>
  <c r="CS2" i="1"/>
  <c r="CR2" i="1"/>
  <c r="CQ2" i="1"/>
  <c r="CP2" i="1"/>
  <c r="CO2" i="1"/>
  <c r="CN2" i="1"/>
  <c r="CM2" i="1"/>
  <c r="CL2" i="1"/>
  <c r="CK2" i="1"/>
  <c r="CJ2" i="1"/>
  <c r="CI2" i="1"/>
  <c r="CH2" i="1"/>
  <c r="BZ3" i="1"/>
  <c r="CA3" i="1"/>
  <c r="CB3" i="1"/>
  <c r="CC3" i="1"/>
  <c r="CD3" i="1"/>
  <c r="CE3" i="1"/>
  <c r="CF3" i="1"/>
  <c r="BZ4" i="1"/>
  <c r="CA4" i="1"/>
  <c r="CB4" i="1"/>
  <c r="CC4" i="1"/>
  <c r="CD4" i="1"/>
  <c r="CE4" i="1"/>
  <c r="CF4" i="1"/>
  <c r="BZ5" i="1"/>
  <c r="CA5" i="1"/>
  <c r="CB5" i="1"/>
  <c r="CC5" i="1"/>
  <c r="CD5" i="1"/>
  <c r="CE5" i="1"/>
  <c r="CF5" i="1"/>
  <c r="BZ6" i="1"/>
  <c r="CA6" i="1"/>
  <c r="CB6" i="1"/>
  <c r="CC6" i="1"/>
  <c r="CD6" i="1"/>
  <c r="CE6" i="1"/>
  <c r="CF6" i="1"/>
  <c r="BZ7" i="1"/>
  <c r="CA7" i="1"/>
  <c r="CB7" i="1"/>
  <c r="CC7" i="1"/>
  <c r="CD7" i="1"/>
  <c r="CE7" i="1"/>
  <c r="CF7" i="1"/>
  <c r="BZ8" i="1"/>
  <c r="CA8" i="1"/>
  <c r="CB8" i="1"/>
  <c r="CC8" i="1"/>
  <c r="CD8" i="1"/>
  <c r="CE8" i="1"/>
  <c r="CF8" i="1"/>
  <c r="BZ9" i="1"/>
  <c r="CA9" i="1"/>
  <c r="CB9" i="1"/>
  <c r="CC9" i="1"/>
  <c r="CD9" i="1"/>
  <c r="CE9" i="1"/>
  <c r="CF9" i="1"/>
  <c r="BZ10" i="1"/>
  <c r="CA10" i="1"/>
  <c r="CB10" i="1"/>
  <c r="CC10" i="1"/>
  <c r="CD10" i="1"/>
  <c r="CE10" i="1"/>
  <c r="CF10" i="1"/>
  <c r="BZ11" i="1"/>
  <c r="CA11" i="1"/>
  <c r="CB11" i="1"/>
  <c r="CC11" i="1"/>
  <c r="CD11" i="1"/>
  <c r="CE11" i="1"/>
  <c r="CF11" i="1"/>
  <c r="BZ12" i="1"/>
  <c r="CA12" i="1"/>
  <c r="CB12" i="1"/>
  <c r="CC12" i="1"/>
  <c r="CD12" i="1"/>
  <c r="CE12" i="1"/>
  <c r="CF12" i="1"/>
  <c r="BZ13" i="1"/>
  <c r="CA13" i="1"/>
  <c r="CB13" i="1"/>
  <c r="CC13" i="1"/>
  <c r="CD13" i="1"/>
  <c r="CE13" i="1"/>
  <c r="CF13" i="1"/>
  <c r="BZ14" i="1"/>
  <c r="CA14" i="1"/>
  <c r="CB14" i="1"/>
  <c r="CC14" i="1"/>
  <c r="CD14" i="1"/>
  <c r="CE14" i="1"/>
  <c r="CF14" i="1"/>
  <c r="BZ15" i="1"/>
  <c r="CA15" i="1"/>
  <c r="CB15" i="1"/>
  <c r="CC15" i="1"/>
  <c r="CD15" i="1"/>
  <c r="CE15" i="1"/>
  <c r="CF15" i="1"/>
  <c r="BZ16" i="1"/>
  <c r="CA16" i="1"/>
  <c r="CB16" i="1"/>
  <c r="CC16" i="1"/>
  <c r="CD16" i="1"/>
  <c r="CE16" i="1"/>
  <c r="CF16" i="1"/>
  <c r="BZ17" i="1"/>
  <c r="CA17" i="1"/>
  <c r="CB17" i="1"/>
  <c r="CC17" i="1"/>
  <c r="CD17" i="1"/>
  <c r="CE17" i="1"/>
  <c r="CF17" i="1"/>
  <c r="BZ18" i="1"/>
  <c r="CA18" i="1"/>
  <c r="CB18" i="1"/>
  <c r="CC18" i="1"/>
  <c r="CD18" i="1"/>
  <c r="CE18" i="1"/>
  <c r="CF18" i="1"/>
  <c r="BZ19" i="1"/>
  <c r="CA19" i="1"/>
  <c r="CB19" i="1"/>
  <c r="CC19" i="1"/>
  <c r="CD19" i="1"/>
  <c r="CE19" i="1"/>
  <c r="CF19" i="1"/>
  <c r="BZ20" i="1"/>
  <c r="CA20" i="1"/>
  <c r="CB20" i="1"/>
  <c r="CC20" i="1"/>
  <c r="CD20" i="1"/>
  <c r="CE20" i="1"/>
  <c r="CF20" i="1"/>
  <c r="BZ21" i="1"/>
  <c r="CA21" i="1"/>
  <c r="CB21" i="1"/>
  <c r="CC21" i="1"/>
  <c r="CD21" i="1"/>
  <c r="CE21" i="1"/>
  <c r="CF21" i="1"/>
  <c r="BZ22" i="1"/>
  <c r="CA22" i="1"/>
  <c r="CB22" i="1"/>
  <c r="CC22" i="1"/>
  <c r="CD22" i="1"/>
  <c r="CE22" i="1"/>
  <c r="CF22" i="1"/>
  <c r="BZ23" i="1"/>
  <c r="CA23" i="1"/>
  <c r="CB23" i="1"/>
  <c r="CC23" i="1"/>
  <c r="CD23" i="1"/>
  <c r="CE23" i="1"/>
  <c r="CF23" i="1"/>
  <c r="BZ24" i="1"/>
  <c r="CA24" i="1"/>
  <c r="CB24" i="1"/>
  <c r="CC24" i="1"/>
  <c r="CD24" i="1"/>
  <c r="CE24" i="1"/>
  <c r="CF24" i="1"/>
  <c r="BZ25" i="1"/>
  <c r="CA25" i="1"/>
  <c r="CB25" i="1"/>
  <c r="CC25" i="1"/>
  <c r="CD25" i="1"/>
  <c r="CE25" i="1"/>
  <c r="CF25" i="1"/>
  <c r="BZ26" i="1"/>
  <c r="CA26" i="1"/>
  <c r="CB26" i="1"/>
  <c r="CC26" i="1"/>
  <c r="CD26" i="1"/>
  <c r="CE26" i="1"/>
  <c r="CF26" i="1"/>
  <c r="BZ27" i="1"/>
  <c r="CA27" i="1"/>
  <c r="CB27" i="1"/>
  <c r="CC27" i="1"/>
  <c r="CD27" i="1"/>
  <c r="CE27" i="1"/>
  <c r="CF27" i="1"/>
  <c r="BZ28" i="1"/>
  <c r="CA28" i="1"/>
  <c r="CB28" i="1"/>
  <c r="CC28" i="1"/>
  <c r="CD28" i="1"/>
  <c r="CE28" i="1"/>
  <c r="CF28" i="1"/>
  <c r="BZ29" i="1"/>
  <c r="CA29" i="1"/>
  <c r="CB29" i="1"/>
  <c r="CC29" i="1"/>
  <c r="CD29" i="1"/>
  <c r="CE29" i="1"/>
  <c r="CF29" i="1"/>
  <c r="BZ30" i="1"/>
  <c r="CA30" i="1"/>
  <c r="CB30" i="1"/>
  <c r="CC30" i="1"/>
  <c r="CD30" i="1"/>
  <c r="CE30" i="1"/>
  <c r="CF30" i="1"/>
  <c r="BZ31" i="1"/>
  <c r="CA31" i="1"/>
  <c r="CB31" i="1"/>
  <c r="CC31" i="1"/>
  <c r="CD31" i="1"/>
  <c r="CE31" i="1"/>
  <c r="CF31" i="1"/>
  <c r="BZ32" i="1"/>
  <c r="CA32" i="1"/>
  <c r="CB32" i="1"/>
  <c r="CC32" i="1"/>
  <c r="CD32" i="1"/>
  <c r="CE32" i="1"/>
  <c r="CF32" i="1"/>
  <c r="BZ33" i="1"/>
  <c r="CA33" i="1"/>
  <c r="CB33" i="1"/>
  <c r="CC33" i="1"/>
  <c r="CD33" i="1"/>
  <c r="CE33" i="1"/>
  <c r="CF33" i="1"/>
  <c r="BZ34" i="1"/>
  <c r="CA34" i="1"/>
  <c r="CB34" i="1"/>
  <c r="CC34" i="1"/>
  <c r="CD34" i="1"/>
  <c r="CE34" i="1"/>
  <c r="CF34" i="1"/>
  <c r="BZ35" i="1"/>
  <c r="CA35" i="1"/>
  <c r="CB35" i="1"/>
  <c r="CC35" i="1"/>
  <c r="CD35" i="1"/>
  <c r="CE35" i="1"/>
  <c r="CF35" i="1"/>
  <c r="BZ36" i="1"/>
  <c r="CA36" i="1"/>
  <c r="CB36" i="1"/>
  <c r="CC36" i="1"/>
  <c r="CD36" i="1"/>
  <c r="CE36" i="1"/>
  <c r="CF36" i="1"/>
  <c r="BZ37" i="1"/>
  <c r="CA37" i="1"/>
  <c r="CB37" i="1"/>
  <c r="CC37" i="1"/>
  <c r="CD37" i="1"/>
  <c r="CE37" i="1"/>
  <c r="CF37" i="1"/>
  <c r="BZ38" i="1"/>
  <c r="CA38" i="1"/>
  <c r="CB38" i="1"/>
  <c r="CC38" i="1"/>
  <c r="CD38" i="1"/>
  <c r="CE38" i="1"/>
  <c r="CF38" i="1"/>
  <c r="BZ39" i="1"/>
  <c r="CA39" i="1"/>
  <c r="CB39" i="1"/>
  <c r="CC39" i="1"/>
  <c r="CD39" i="1"/>
  <c r="CE39" i="1"/>
  <c r="CF39" i="1"/>
  <c r="BZ40" i="1"/>
  <c r="CA40" i="1"/>
  <c r="CB40" i="1"/>
  <c r="CC40" i="1"/>
  <c r="CD40" i="1"/>
  <c r="CE40" i="1"/>
  <c r="CF40" i="1"/>
  <c r="BZ41" i="1"/>
  <c r="CA41" i="1"/>
  <c r="CB41" i="1"/>
  <c r="CC41" i="1"/>
  <c r="CD41" i="1"/>
  <c r="CE41" i="1"/>
  <c r="CF41" i="1"/>
  <c r="BZ42" i="1"/>
  <c r="CA42" i="1"/>
  <c r="CB42" i="1"/>
  <c r="CC42" i="1"/>
  <c r="CD42" i="1"/>
  <c r="CE42" i="1"/>
  <c r="CF42" i="1"/>
  <c r="BZ43" i="1"/>
  <c r="CA43" i="1"/>
  <c r="CB43" i="1"/>
  <c r="CC43" i="1"/>
  <c r="CD43" i="1"/>
  <c r="CE43" i="1"/>
  <c r="CF43" i="1"/>
  <c r="BZ44" i="1"/>
  <c r="CA44" i="1"/>
  <c r="CB44" i="1"/>
  <c r="CC44" i="1"/>
  <c r="CD44" i="1"/>
  <c r="CE44" i="1"/>
  <c r="CF44" i="1"/>
  <c r="BZ45" i="1"/>
  <c r="CA45" i="1"/>
  <c r="CB45" i="1"/>
  <c r="CC45" i="1"/>
  <c r="CD45" i="1"/>
  <c r="CE45" i="1"/>
  <c r="CF45" i="1"/>
  <c r="BZ46" i="1"/>
  <c r="CA46" i="1"/>
  <c r="CB46" i="1"/>
  <c r="CC46" i="1"/>
  <c r="CD46" i="1"/>
  <c r="CE46" i="1"/>
  <c r="CF46" i="1"/>
  <c r="BZ47" i="1"/>
  <c r="CA47" i="1"/>
  <c r="CB47" i="1"/>
  <c r="CC47" i="1"/>
  <c r="CD47" i="1"/>
  <c r="CE47" i="1"/>
  <c r="CF47" i="1"/>
  <c r="BZ48" i="1"/>
  <c r="CA48" i="1"/>
  <c r="CB48" i="1"/>
  <c r="CC48" i="1"/>
  <c r="CD48" i="1"/>
  <c r="CE48" i="1"/>
  <c r="CF48" i="1"/>
  <c r="BZ49" i="1"/>
  <c r="CA49" i="1"/>
  <c r="CB49" i="1"/>
  <c r="CC49" i="1"/>
  <c r="CD49" i="1"/>
  <c r="CE49" i="1"/>
  <c r="CF49" i="1"/>
  <c r="BZ50" i="1"/>
  <c r="CA50" i="1"/>
  <c r="CB50" i="1"/>
  <c r="CC50" i="1"/>
  <c r="CD50" i="1"/>
  <c r="CE50" i="1"/>
  <c r="CF50" i="1"/>
  <c r="BZ51" i="1"/>
  <c r="CA51" i="1"/>
  <c r="CB51" i="1"/>
  <c r="CC51" i="1"/>
  <c r="CD51" i="1"/>
  <c r="CE51" i="1"/>
  <c r="CF51" i="1"/>
  <c r="BZ52" i="1"/>
  <c r="CA52" i="1"/>
  <c r="CB52" i="1"/>
  <c r="CC52" i="1"/>
  <c r="CD52" i="1"/>
  <c r="CE52" i="1"/>
  <c r="CF52" i="1"/>
  <c r="BZ53" i="1"/>
  <c r="CA53" i="1"/>
  <c r="CB53" i="1"/>
  <c r="CC53" i="1"/>
  <c r="CD53" i="1"/>
  <c r="CE53" i="1"/>
  <c r="CF53" i="1"/>
  <c r="BZ54" i="1"/>
  <c r="CA54" i="1"/>
  <c r="CB54" i="1"/>
  <c r="CC54" i="1"/>
  <c r="CD54" i="1"/>
  <c r="CE54" i="1"/>
  <c r="CF54" i="1"/>
  <c r="BZ55" i="1"/>
  <c r="CA55" i="1"/>
  <c r="CB55" i="1"/>
  <c r="CC55" i="1"/>
  <c r="CD55" i="1"/>
  <c r="CE55" i="1"/>
  <c r="CF55" i="1"/>
  <c r="BZ56" i="1"/>
  <c r="CA56" i="1"/>
  <c r="CB56" i="1"/>
  <c r="CC56" i="1"/>
  <c r="CD56" i="1"/>
  <c r="CE56" i="1"/>
  <c r="CF56" i="1"/>
  <c r="BZ57" i="1"/>
  <c r="CA57" i="1"/>
  <c r="CB57" i="1"/>
  <c r="CC57" i="1"/>
  <c r="CD57" i="1"/>
  <c r="CE57" i="1"/>
  <c r="CF57" i="1"/>
  <c r="BZ58" i="1"/>
  <c r="CA58" i="1"/>
  <c r="CB58" i="1"/>
  <c r="CC58" i="1"/>
  <c r="CD58" i="1"/>
  <c r="CE58" i="1"/>
  <c r="CF58" i="1"/>
  <c r="BZ59" i="1"/>
  <c r="CA59" i="1"/>
  <c r="CB59" i="1"/>
  <c r="CC59" i="1"/>
  <c r="CD59" i="1"/>
  <c r="CE59" i="1"/>
  <c r="CF59" i="1"/>
  <c r="BZ60" i="1"/>
  <c r="CA60" i="1"/>
  <c r="CB60" i="1"/>
  <c r="CC60" i="1"/>
  <c r="CD60" i="1"/>
  <c r="CE60" i="1"/>
  <c r="CF60" i="1"/>
  <c r="BZ61" i="1"/>
  <c r="CA61" i="1"/>
  <c r="CB61" i="1"/>
  <c r="CC61" i="1"/>
  <c r="CD61" i="1"/>
  <c r="CE61" i="1"/>
  <c r="CF61" i="1"/>
  <c r="BZ62" i="1"/>
  <c r="CA62" i="1"/>
  <c r="CB62" i="1"/>
  <c r="CC62" i="1"/>
  <c r="CD62" i="1"/>
  <c r="CE62" i="1"/>
  <c r="CF62" i="1"/>
  <c r="BZ63" i="1"/>
  <c r="CA63" i="1"/>
  <c r="CB63" i="1"/>
  <c r="CC63" i="1"/>
  <c r="CD63" i="1"/>
  <c r="CE63" i="1"/>
  <c r="CF63" i="1"/>
  <c r="BZ64" i="1"/>
  <c r="CA64" i="1"/>
  <c r="CB64" i="1"/>
  <c r="CC64" i="1"/>
  <c r="CD64" i="1"/>
  <c r="CE64" i="1"/>
  <c r="CF64" i="1"/>
  <c r="BZ65" i="1"/>
  <c r="CA65" i="1"/>
  <c r="CB65" i="1"/>
  <c r="CC65" i="1"/>
  <c r="CD65" i="1"/>
  <c r="CE65" i="1"/>
  <c r="CF65" i="1"/>
  <c r="BZ66" i="1"/>
  <c r="CA66" i="1"/>
  <c r="CB66" i="1"/>
  <c r="CC66" i="1"/>
  <c r="CD66" i="1"/>
  <c r="CE66" i="1"/>
  <c r="CF66" i="1"/>
  <c r="BZ67" i="1"/>
  <c r="CA67" i="1"/>
  <c r="CB67" i="1"/>
  <c r="CC67" i="1"/>
  <c r="CD67" i="1"/>
  <c r="CE67" i="1"/>
  <c r="CF67" i="1"/>
  <c r="BZ68" i="1"/>
  <c r="CA68" i="1"/>
  <c r="CB68" i="1"/>
  <c r="CC68" i="1"/>
  <c r="CD68" i="1"/>
  <c r="CE68" i="1"/>
  <c r="CF68" i="1"/>
  <c r="BZ69" i="1"/>
  <c r="CA69" i="1"/>
  <c r="CB69" i="1"/>
  <c r="CC69" i="1"/>
  <c r="CD69" i="1"/>
  <c r="CE69" i="1"/>
  <c r="CF69" i="1"/>
  <c r="BZ70" i="1"/>
  <c r="CA70" i="1"/>
  <c r="CB70" i="1"/>
  <c r="CC70" i="1"/>
  <c r="CD70" i="1"/>
  <c r="CE70" i="1"/>
  <c r="CF70" i="1"/>
  <c r="BZ71" i="1"/>
  <c r="CA71" i="1"/>
  <c r="CB71" i="1"/>
  <c r="CC71" i="1"/>
  <c r="CD71" i="1"/>
  <c r="CE71" i="1"/>
  <c r="CF71" i="1"/>
  <c r="BZ72" i="1"/>
  <c r="CA72" i="1"/>
  <c r="CB72" i="1"/>
  <c r="CC72" i="1"/>
  <c r="CD72" i="1"/>
  <c r="CE72" i="1"/>
  <c r="CF72" i="1"/>
  <c r="BZ73" i="1"/>
  <c r="CA73" i="1"/>
  <c r="CB73" i="1"/>
  <c r="CC73" i="1"/>
  <c r="CD73" i="1"/>
  <c r="CE73" i="1"/>
  <c r="CF73" i="1"/>
  <c r="BZ74" i="1"/>
  <c r="CA74" i="1"/>
  <c r="CB74" i="1"/>
  <c r="CC74" i="1"/>
  <c r="CD74" i="1"/>
  <c r="CE74" i="1"/>
  <c r="CF74" i="1"/>
  <c r="BZ75" i="1"/>
  <c r="CA75" i="1"/>
  <c r="CB75" i="1"/>
  <c r="CC75" i="1"/>
  <c r="CD75" i="1"/>
  <c r="CE75" i="1"/>
  <c r="CF75" i="1"/>
  <c r="BZ76" i="1"/>
  <c r="CA76" i="1"/>
  <c r="CB76" i="1"/>
  <c r="CC76" i="1"/>
  <c r="CD76" i="1"/>
  <c r="CE76" i="1"/>
  <c r="CF76" i="1"/>
  <c r="BZ77" i="1"/>
  <c r="CA77" i="1"/>
  <c r="CB77" i="1"/>
  <c r="CC77" i="1"/>
  <c r="CD77" i="1"/>
  <c r="CE77" i="1"/>
  <c r="CF77" i="1"/>
  <c r="BZ78" i="1"/>
  <c r="CA78" i="1"/>
  <c r="CB78" i="1"/>
  <c r="CC78" i="1"/>
  <c r="CD78" i="1"/>
  <c r="CE78" i="1"/>
  <c r="CF78" i="1"/>
  <c r="BZ79" i="1"/>
  <c r="CA79" i="1"/>
  <c r="CB79" i="1"/>
  <c r="CC79" i="1"/>
  <c r="CD79" i="1"/>
  <c r="CE79" i="1"/>
  <c r="CF79" i="1"/>
  <c r="BZ80" i="1"/>
  <c r="CA80" i="1"/>
  <c r="CB80" i="1"/>
  <c r="CC80" i="1"/>
  <c r="CD80" i="1"/>
  <c r="CE80" i="1"/>
  <c r="CF80" i="1"/>
  <c r="BZ81" i="1"/>
  <c r="CA81" i="1"/>
  <c r="CB81" i="1"/>
  <c r="CC81" i="1"/>
  <c r="CD81" i="1"/>
  <c r="CE81" i="1"/>
  <c r="CF81" i="1"/>
  <c r="BZ82" i="1"/>
  <c r="CA82" i="1"/>
  <c r="CB82" i="1"/>
  <c r="CC82" i="1"/>
  <c r="CD82" i="1"/>
  <c r="CE82" i="1"/>
  <c r="CF82" i="1"/>
  <c r="BZ83" i="1"/>
  <c r="CA83" i="1"/>
  <c r="CB83" i="1"/>
  <c r="CC83" i="1"/>
  <c r="CD83" i="1"/>
  <c r="CE83" i="1"/>
  <c r="CF83" i="1"/>
  <c r="BZ84" i="1"/>
  <c r="CA84" i="1"/>
  <c r="CB84" i="1"/>
  <c r="CC84" i="1"/>
  <c r="CD84" i="1"/>
  <c r="CE84" i="1"/>
  <c r="CF84" i="1"/>
  <c r="BZ85" i="1"/>
  <c r="CA85" i="1"/>
  <c r="CB85" i="1"/>
  <c r="CC85" i="1"/>
  <c r="CD85" i="1"/>
  <c r="CE85" i="1"/>
  <c r="CF85" i="1"/>
  <c r="BZ86" i="1"/>
  <c r="CA86" i="1"/>
  <c r="CB86" i="1"/>
  <c r="CC86" i="1"/>
  <c r="CD86" i="1"/>
  <c r="CE86" i="1"/>
  <c r="CF86" i="1"/>
  <c r="BZ87" i="1"/>
  <c r="CA87" i="1"/>
  <c r="CB87" i="1"/>
  <c r="CC87" i="1"/>
  <c r="CD87" i="1"/>
  <c r="CE87" i="1"/>
  <c r="CF87" i="1"/>
  <c r="BZ88" i="1"/>
  <c r="CA88" i="1"/>
  <c r="CB88" i="1"/>
  <c r="CC88" i="1"/>
  <c r="CD88" i="1"/>
  <c r="CE88" i="1"/>
  <c r="CF88" i="1"/>
  <c r="BZ89" i="1"/>
  <c r="CA89" i="1"/>
  <c r="CB89" i="1"/>
  <c r="CC89" i="1"/>
  <c r="CD89" i="1"/>
  <c r="CE89" i="1"/>
  <c r="CF89" i="1"/>
  <c r="BZ90" i="1"/>
  <c r="CA90" i="1"/>
  <c r="CB90" i="1"/>
  <c r="CC90" i="1"/>
  <c r="CD90" i="1"/>
  <c r="CE90" i="1"/>
  <c r="CF90" i="1"/>
  <c r="BZ91" i="1"/>
  <c r="CA91" i="1"/>
  <c r="CB91" i="1"/>
  <c r="CC91" i="1"/>
  <c r="CD91" i="1"/>
  <c r="CE91" i="1"/>
  <c r="CF91" i="1"/>
  <c r="BZ92" i="1"/>
  <c r="CA92" i="1"/>
  <c r="CB92" i="1"/>
  <c r="CC92" i="1"/>
  <c r="CD92" i="1"/>
  <c r="CE92" i="1"/>
  <c r="CF92" i="1"/>
  <c r="BZ93" i="1"/>
  <c r="CA93" i="1"/>
  <c r="CB93" i="1"/>
  <c r="CC93" i="1"/>
  <c r="CD93" i="1"/>
  <c r="CE93" i="1"/>
  <c r="CF93" i="1"/>
  <c r="BZ94" i="1"/>
  <c r="CA94" i="1"/>
  <c r="CB94" i="1"/>
  <c r="CC94" i="1"/>
  <c r="CD94" i="1"/>
  <c r="CE94" i="1"/>
  <c r="CF94" i="1"/>
  <c r="BZ95" i="1"/>
  <c r="CA95" i="1"/>
  <c r="CB95" i="1"/>
  <c r="CC95" i="1"/>
  <c r="CD95" i="1"/>
  <c r="CE95" i="1"/>
  <c r="CF95" i="1"/>
  <c r="BZ96" i="1"/>
  <c r="CA96" i="1"/>
  <c r="CB96" i="1"/>
  <c r="CC96" i="1"/>
  <c r="CD96" i="1"/>
  <c r="CE96" i="1"/>
  <c r="CF96" i="1"/>
  <c r="BZ97" i="1"/>
  <c r="CA97" i="1"/>
  <c r="CB97" i="1"/>
  <c r="CC97" i="1"/>
  <c r="CD97" i="1"/>
  <c r="CE97" i="1"/>
  <c r="CF97" i="1"/>
  <c r="BZ98" i="1"/>
  <c r="CA98" i="1"/>
  <c r="CB98" i="1"/>
  <c r="CC98" i="1"/>
  <c r="CD98" i="1"/>
  <c r="CE98" i="1"/>
  <c r="CF98" i="1"/>
  <c r="BZ99" i="1"/>
  <c r="CA99" i="1"/>
  <c r="CB99" i="1"/>
  <c r="CC99" i="1"/>
  <c r="CD99" i="1"/>
  <c r="CE99" i="1"/>
  <c r="CF99" i="1"/>
  <c r="BZ100" i="1"/>
  <c r="CA100" i="1"/>
  <c r="CB100" i="1"/>
  <c r="CC100" i="1"/>
  <c r="CD100" i="1"/>
  <c r="CE100" i="1"/>
  <c r="CF100" i="1"/>
  <c r="BZ101" i="1"/>
  <c r="CA101" i="1"/>
  <c r="CB101" i="1"/>
  <c r="CC101" i="1"/>
  <c r="CD101" i="1"/>
  <c r="CE101" i="1"/>
  <c r="CF101" i="1"/>
  <c r="BZ102" i="1"/>
  <c r="CA102" i="1"/>
  <c r="CB102" i="1"/>
  <c r="CC102" i="1"/>
  <c r="CD102" i="1"/>
  <c r="CE102" i="1"/>
  <c r="CF102" i="1"/>
  <c r="BZ103" i="1"/>
  <c r="CA103" i="1"/>
  <c r="CB103" i="1"/>
  <c r="CC103" i="1"/>
  <c r="CD103" i="1"/>
  <c r="CE103" i="1"/>
  <c r="CF103" i="1"/>
  <c r="BZ104" i="1"/>
  <c r="CA104" i="1"/>
  <c r="CB104" i="1"/>
  <c r="CC104" i="1"/>
  <c r="CD104" i="1"/>
  <c r="CE104" i="1"/>
  <c r="CF104" i="1"/>
  <c r="BZ105" i="1"/>
  <c r="CA105" i="1"/>
  <c r="CB105" i="1"/>
  <c r="CC105" i="1"/>
  <c r="CD105" i="1"/>
  <c r="CE105" i="1"/>
  <c r="CF105" i="1"/>
  <c r="BZ106" i="1"/>
  <c r="CA106" i="1"/>
  <c r="CB106" i="1"/>
  <c r="CC106" i="1"/>
  <c r="CD106" i="1"/>
  <c r="CE106" i="1"/>
  <c r="CF106" i="1"/>
  <c r="BZ107" i="1"/>
  <c r="CA107" i="1"/>
  <c r="CB107" i="1"/>
  <c r="CC107" i="1"/>
  <c r="CD107" i="1"/>
  <c r="CE107" i="1"/>
  <c r="CF107" i="1"/>
  <c r="BZ108" i="1"/>
  <c r="CA108" i="1"/>
  <c r="CB108" i="1"/>
  <c r="CC108" i="1"/>
  <c r="CD108" i="1"/>
  <c r="CE108" i="1"/>
  <c r="CF108" i="1"/>
  <c r="BZ109" i="1"/>
  <c r="CA109" i="1"/>
  <c r="CB109" i="1"/>
  <c r="CC109" i="1"/>
  <c r="CD109" i="1"/>
  <c r="CE109" i="1"/>
  <c r="CF109" i="1"/>
  <c r="BZ110" i="1"/>
  <c r="CA110" i="1"/>
  <c r="CB110" i="1"/>
  <c r="CC110" i="1"/>
  <c r="CD110" i="1"/>
  <c r="CE110" i="1"/>
  <c r="CF110" i="1"/>
  <c r="BZ111" i="1"/>
  <c r="CA111" i="1"/>
  <c r="CB111" i="1"/>
  <c r="CC111" i="1"/>
  <c r="CD111" i="1"/>
  <c r="CE111" i="1"/>
  <c r="CF111" i="1"/>
  <c r="BZ112" i="1"/>
  <c r="CA112" i="1"/>
  <c r="CB112" i="1"/>
  <c r="CC112" i="1"/>
  <c r="CD112" i="1"/>
  <c r="CE112" i="1"/>
  <c r="CF112" i="1"/>
  <c r="BZ113" i="1"/>
  <c r="CA113" i="1"/>
  <c r="CB113" i="1"/>
  <c r="CC113" i="1"/>
  <c r="CD113" i="1"/>
  <c r="CE113" i="1"/>
  <c r="CF113" i="1"/>
  <c r="BZ114" i="1"/>
  <c r="CA114" i="1"/>
  <c r="CB114" i="1"/>
  <c r="CC114" i="1"/>
  <c r="CD114" i="1"/>
  <c r="CE114" i="1"/>
  <c r="CF114" i="1"/>
  <c r="BZ115" i="1"/>
  <c r="CA115" i="1"/>
  <c r="CB115" i="1"/>
  <c r="CC115" i="1"/>
  <c r="CD115" i="1"/>
  <c r="CE115" i="1"/>
  <c r="CF115" i="1"/>
  <c r="BZ116" i="1"/>
  <c r="CA116" i="1"/>
  <c r="CB116" i="1"/>
  <c r="CC116" i="1"/>
  <c r="CD116" i="1"/>
  <c r="CE116" i="1"/>
  <c r="CF116" i="1"/>
  <c r="BZ117" i="1"/>
  <c r="CA117" i="1"/>
  <c r="CB117" i="1"/>
  <c r="CC117" i="1"/>
  <c r="CD117" i="1"/>
  <c r="CE117" i="1"/>
  <c r="CF117" i="1"/>
  <c r="BZ118" i="1"/>
  <c r="CA118" i="1"/>
  <c r="CB118" i="1"/>
  <c r="CC118" i="1"/>
  <c r="CD118" i="1"/>
  <c r="CE118" i="1"/>
  <c r="CF118" i="1"/>
  <c r="BZ119" i="1"/>
  <c r="CA119" i="1"/>
  <c r="CB119" i="1"/>
  <c r="CC119" i="1"/>
  <c r="CD119" i="1"/>
  <c r="CE119" i="1"/>
  <c r="CF119" i="1"/>
  <c r="BZ120" i="1"/>
  <c r="CA120" i="1"/>
  <c r="CB120" i="1"/>
  <c r="CC120" i="1"/>
  <c r="CD120" i="1"/>
  <c r="CE120" i="1"/>
  <c r="CF120" i="1"/>
  <c r="BZ121" i="1"/>
  <c r="CA121" i="1"/>
  <c r="CB121" i="1"/>
  <c r="CC121" i="1"/>
  <c r="CD121" i="1"/>
  <c r="CE121" i="1"/>
  <c r="CF121" i="1"/>
  <c r="BZ122" i="1"/>
  <c r="CA122" i="1"/>
  <c r="CB122" i="1"/>
  <c r="CC122" i="1"/>
  <c r="CD122" i="1"/>
  <c r="CE122" i="1"/>
  <c r="CF122" i="1"/>
  <c r="BZ123" i="1"/>
  <c r="CA123" i="1"/>
  <c r="CB123" i="1"/>
  <c r="CC123" i="1"/>
  <c r="CD123" i="1"/>
  <c r="CE123" i="1"/>
  <c r="CF123" i="1"/>
  <c r="BZ124" i="1"/>
  <c r="CA124" i="1"/>
  <c r="CB124" i="1"/>
  <c r="CC124" i="1"/>
  <c r="CD124" i="1"/>
  <c r="CE124" i="1"/>
  <c r="CF124" i="1"/>
  <c r="BZ125" i="1"/>
  <c r="CA125" i="1"/>
  <c r="CB125" i="1"/>
  <c r="CC125" i="1"/>
  <c r="CD125" i="1"/>
  <c r="CE125" i="1"/>
  <c r="CF125" i="1"/>
  <c r="BZ126" i="1"/>
  <c r="CA126" i="1"/>
  <c r="CB126" i="1"/>
  <c r="CC126" i="1"/>
  <c r="CD126" i="1"/>
  <c r="CE126" i="1"/>
  <c r="CF126" i="1"/>
  <c r="BZ127" i="1"/>
  <c r="CA127" i="1"/>
  <c r="CB127" i="1"/>
  <c r="CC127" i="1"/>
  <c r="CD127" i="1"/>
  <c r="CE127" i="1"/>
  <c r="CF127" i="1"/>
  <c r="BZ128" i="1"/>
  <c r="CA128" i="1"/>
  <c r="CB128" i="1"/>
  <c r="CC128" i="1"/>
  <c r="CD128" i="1"/>
  <c r="CE128" i="1"/>
  <c r="CF128" i="1"/>
  <c r="BZ129" i="1"/>
  <c r="CA129" i="1"/>
  <c r="CB129" i="1"/>
  <c r="CC129" i="1"/>
  <c r="CD129" i="1"/>
  <c r="CE129" i="1"/>
  <c r="CF129" i="1"/>
  <c r="BZ130" i="1"/>
  <c r="CA130" i="1"/>
  <c r="CB130" i="1"/>
  <c r="CC130" i="1"/>
  <c r="CD130" i="1"/>
  <c r="CE130" i="1"/>
  <c r="CF130" i="1"/>
  <c r="BZ131" i="1"/>
  <c r="CA131" i="1"/>
  <c r="CB131" i="1"/>
  <c r="CC131" i="1"/>
  <c r="CD131" i="1"/>
  <c r="CE131" i="1"/>
  <c r="CF131" i="1"/>
  <c r="BZ132" i="1"/>
  <c r="CA132" i="1"/>
  <c r="CB132" i="1"/>
  <c r="CC132" i="1"/>
  <c r="CD132" i="1"/>
  <c r="CE132" i="1"/>
  <c r="CF132" i="1"/>
  <c r="BZ133" i="1"/>
  <c r="CA133" i="1"/>
  <c r="CB133" i="1"/>
  <c r="CC133" i="1"/>
  <c r="CD133" i="1"/>
  <c r="CE133" i="1"/>
  <c r="CF133" i="1"/>
  <c r="BZ134" i="1"/>
  <c r="CA134" i="1"/>
  <c r="CB134" i="1"/>
  <c r="CC134" i="1"/>
  <c r="CD134" i="1"/>
  <c r="CE134" i="1"/>
  <c r="CF134" i="1"/>
  <c r="BZ135" i="1"/>
  <c r="CA135" i="1"/>
  <c r="CB135" i="1"/>
  <c r="CC135" i="1"/>
  <c r="CD135" i="1"/>
  <c r="CE135" i="1"/>
  <c r="CF135" i="1"/>
  <c r="BZ136" i="1"/>
  <c r="CA136" i="1"/>
  <c r="CB136" i="1"/>
  <c r="CC136" i="1"/>
  <c r="CD136" i="1"/>
  <c r="CE136" i="1"/>
  <c r="CF136" i="1"/>
  <c r="BZ137" i="1"/>
  <c r="CA137" i="1"/>
  <c r="CB137" i="1"/>
  <c r="CC137" i="1"/>
  <c r="CD137" i="1"/>
  <c r="CE137" i="1"/>
  <c r="CF137" i="1"/>
  <c r="BZ138" i="1"/>
  <c r="CA138" i="1"/>
  <c r="CB138" i="1"/>
  <c r="CC138" i="1"/>
  <c r="CD138" i="1"/>
  <c r="CE138" i="1"/>
  <c r="CF138" i="1"/>
  <c r="BZ139" i="1"/>
  <c r="CA139" i="1"/>
  <c r="CB139" i="1"/>
  <c r="CC139" i="1"/>
  <c r="CD139" i="1"/>
  <c r="CE139" i="1"/>
  <c r="CF139" i="1"/>
  <c r="BZ140" i="1"/>
  <c r="CA140" i="1"/>
  <c r="CB140" i="1"/>
  <c r="CC140" i="1"/>
  <c r="CD140" i="1"/>
  <c r="CE140" i="1"/>
  <c r="CF140" i="1"/>
  <c r="BZ141" i="1"/>
  <c r="CA141" i="1"/>
  <c r="CB141" i="1"/>
  <c r="CC141" i="1"/>
  <c r="CD141" i="1"/>
  <c r="CE141" i="1"/>
  <c r="CF141" i="1"/>
  <c r="BZ142" i="1"/>
  <c r="CA142" i="1"/>
  <c r="CB142" i="1"/>
  <c r="CC142" i="1"/>
  <c r="CD142" i="1"/>
  <c r="CE142" i="1"/>
  <c r="CF142" i="1"/>
  <c r="BZ143" i="1"/>
  <c r="CA143" i="1"/>
  <c r="CB143" i="1"/>
  <c r="CC143" i="1"/>
  <c r="CD143" i="1"/>
  <c r="CE143" i="1"/>
  <c r="CF143" i="1"/>
  <c r="BZ144" i="1"/>
  <c r="CA144" i="1"/>
  <c r="CB144" i="1"/>
  <c r="CC144" i="1"/>
  <c r="CD144" i="1"/>
  <c r="CE144" i="1"/>
  <c r="CF144" i="1"/>
  <c r="BZ145" i="1"/>
  <c r="CA145" i="1"/>
  <c r="CB145" i="1"/>
  <c r="CC145" i="1"/>
  <c r="CD145" i="1"/>
  <c r="CE145" i="1"/>
  <c r="CF145" i="1"/>
  <c r="BZ146" i="1"/>
  <c r="CA146" i="1"/>
  <c r="CB146" i="1"/>
  <c r="CC146" i="1"/>
  <c r="CD146" i="1"/>
  <c r="CE146" i="1"/>
  <c r="CF146" i="1"/>
  <c r="BZ147" i="1"/>
  <c r="CA147" i="1"/>
  <c r="CB147" i="1"/>
  <c r="CC147" i="1"/>
  <c r="CD147" i="1"/>
  <c r="CE147" i="1"/>
  <c r="CF147" i="1"/>
  <c r="BZ148" i="1"/>
  <c r="CA148" i="1"/>
  <c r="CB148" i="1"/>
  <c r="CC148" i="1"/>
  <c r="CD148" i="1"/>
  <c r="CE148" i="1"/>
  <c r="CF148" i="1"/>
  <c r="BZ149" i="1"/>
  <c r="CA149" i="1"/>
  <c r="CB149" i="1"/>
  <c r="CC149" i="1"/>
  <c r="CD149" i="1"/>
  <c r="CE149" i="1"/>
  <c r="CF149" i="1"/>
  <c r="BZ150" i="1"/>
  <c r="CA150" i="1"/>
  <c r="CB150" i="1"/>
  <c r="CC150" i="1"/>
  <c r="CD150" i="1"/>
  <c r="CE150" i="1"/>
  <c r="CF150" i="1"/>
  <c r="BZ151" i="1"/>
  <c r="CA151" i="1"/>
  <c r="CB151" i="1"/>
  <c r="CC151" i="1"/>
  <c r="CD151" i="1"/>
  <c r="CE151" i="1"/>
  <c r="CF151" i="1"/>
  <c r="BZ152" i="1"/>
  <c r="CA152" i="1"/>
  <c r="CB152" i="1"/>
  <c r="CC152" i="1"/>
  <c r="CD152" i="1"/>
  <c r="CE152" i="1"/>
  <c r="CF152" i="1"/>
  <c r="BZ153" i="1"/>
  <c r="CA153" i="1"/>
  <c r="CB153" i="1"/>
  <c r="CC153" i="1"/>
  <c r="CD153" i="1"/>
  <c r="CE153" i="1"/>
  <c r="CF153" i="1"/>
  <c r="BZ154" i="1"/>
  <c r="CA154" i="1"/>
  <c r="CB154" i="1"/>
  <c r="CC154" i="1"/>
  <c r="CD154" i="1"/>
  <c r="CE154" i="1"/>
  <c r="CF154" i="1"/>
  <c r="BZ155" i="1"/>
  <c r="CA155" i="1"/>
  <c r="CB155" i="1"/>
  <c r="CC155" i="1"/>
  <c r="CD155" i="1"/>
  <c r="CE155" i="1"/>
  <c r="CF155" i="1"/>
  <c r="BZ156" i="1"/>
  <c r="CA156" i="1"/>
  <c r="CB156" i="1"/>
  <c r="CC156" i="1"/>
  <c r="CD156" i="1"/>
  <c r="CE156" i="1"/>
  <c r="CF156" i="1"/>
  <c r="BZ157" i="1"/>
  <c r="CA157" i="1"/>
  <c r="CB157" i="1"/>
  <c r="CC157" i="1"/>
  <c r="CD157" i="1"/>
  <c r="CE157" i="1"/>
  <c r="CF157" i="1"/>
  <c r="BZ158" i="1"/>
  <c r="CA158" i="1"/>
  <c r="CB158" i="1"/>
  <c r="CC158" i="1"/>
  <c r="CD158" i="1"/>
  <c r="CE158" i="1"/>
  <c r="CF158" i="1"/>
  <c r="BZ159" i="1"/>
  <c r="CA159" i="1"/>
  <c r="CB159" i="1"/>
  <c r="CC159" i="1"/>
  <c r="CD159" i="1"/>
  <c r="CE159" i="1"/>
  <c r="CF159" i="1"/>
  <c r="BZ160" i="1"/>
  <c r="CA160" i="1"/>
  <c r="CB160" i="1"/>
  <c r="CC160" i="1"/>
  <c r="CD160" i="1"/>
  <c r="CE160" i="1"/>
  <c r="CF160" i="1"/>
  <c r="BZ161" i="1"/>
  <c r="CA161" i="1"/>
  <c r="CB161" i="1"/>
  <c r="CC161" i="1"/>
  <c r="CD161" i="1"/>
  <c r="CE161" i="1"/>
  <c r="CF161" i="1"/>
  <c r="BZ162" i="1"/>
  <c r="CA162" i="1"/>
  <c r="CB162" i="1"/>
  <c r="CC162" i="1"/>
  <c r="CD162" i="1"/>
  <c r="CE162" i="1"/>
  <c r="CF162" i="1"/>
  <c r="BZ163" i="1"/>
  <c r="CA163" i="1"/>
  <c r="CB163" i="1"/>
  <c r="CC163" i="1"/>
  <c r="CD163" i="1"/>
  <c r="CE163" i="1"/>
  <c r="CF163" i="1"/>
  <c r="BZ164" i="1"/>
  <c r="CA164" i="1"/>
  <c r="CB164" i="1"/>
  <c r="CC164" i="1"/>
  <c r="CD164" i="1"/>
  <c r="CE164" i="1"/>
  <c r="CF164" i="1"/>
  <c r="BZ165" i="1"/>
  <c r="CA165" i="1"/>
  <c r="CB165" i="1"/>
  <c r="CC165" i="1"/>
  <c r="CD165" i="1"/>
  <c r="CE165" i="1"/>
  <c r="CF165" i="1"/>
  <c r="BZ166" i="1"/>
  <c r="CA166" i="1"/>
  <c r="CB166" i="1"/>
  <c r="CC166" i="1"/>
  <c r="CD166" i="1"/>
  <c r="CE166" i="1"/>
  <c r="CF166" i="1"/>
  <c r="BZ167" i="1"/>
  <c r="CA167" i="1"/>
  <c r="CB167" i="1"/>
  <c r="CC167" i="1"/>
  <c r="CD167" i="1"/>
  <c r="CE167" i="1"/>
  <c r="CF167" i="1"/>
  <c r="BZ168" i="1"/>
  <c r="CA168" i="1"/>
  <c r="CB168" i="1"/>
  <c r="CC168" i="1"/>
  <c r="CD168" i="1"/>
  <c r="CE168" i="1"/>
  <c r="CF168" i="1"/>
  <c r="BZ169" i="1"/>
  <c r="CA169" i="1"/>
  <c r="CB169" i="1"/>
  <c r="CC169" i="1"/>
  <c r="CD169" i="1"/>
  <c r="CE169" i="1"/>
  <c r="CF169" i="1"/>
  <c r="BZ170" i="1"/>
  <c r="CA170" i="1"/>
  <c r="CB170" i="1"/>
  <c r="CC170" i="1"/>
  <c r="CD170" i="1"/>
  <c r="CE170" i="1"/>
  <c r="CF170" i="1"/>
  <c r="BZ171" i="1"/>
  <c r="CA171" i="1"/>
  <c r="CB171" i="1"/>
  <c r="CC171" i="1"/>
  <c r="CD171" i="1"/>
  <c r="CE171" i="1"/>
  <c r="CF171" i="1"/>
  <c r="BZ172" i="1"/>
  <c r="CA172" i="1"/>
  <c r="CB172" i="1"/>
  <c r="CC172" i="1"/>
  <c r="CD172" i="1"/>
  <c r="CE172" i="1"/>
  <c r="CF172" i="1"/>
  <c r="BZ173" i="1"/>
  <c r="CA173" i="1"/>
  <c r="CB173" i="1"/>
  <c r="CC173" i="1"/>
  <c r="CD173" i="1"/>
  <c r="CE173" i="1"/>
  <c r="CF173" i="1"/>
  <c r="BZ174" i="1"/>
  <c r="CA174" i="1"/>
  <c r="CB174" i="1"/>
  <c r="CC174" i="1"/>
  <c r="CD174" i="1"/>
  <c r="CE174" i="1"/>
  <c r="CF174" i="1"/>
  <c r="BZ175" i="1"/>
  <c r="CA175" i="1"/>
  <c r="CB175" i="1"/>
  <c r="CC175" i="1"/>
  <c r="CD175" i="1"/>
  <c r="CE175" i="1"/>
  <c r="CF175" i="1"/>
  <c r="BZ176" i="1"/>
  <c r="CA176" i="1"/>
  <c r="CB176" i="1"/>
  <c r="CC176" i="1"/>
  <c r="CD176" i="1"/>
  <c r="CE176" i="1"/>
  <c r="CF176" i="1"/>
  <c r="BZ177" i="1"/>
  <c r="CA177" i="1"/>
  <c r="CB177" i="1"/>
  <c r="CC177" i="1"/>
  <c r="CD177" i="1"/>
  <c r="CE177" i="1"/>
  <c r="CF177" i="1"/>
  <c r="BZ178" i="1"/>
  <c r="CA178" i="1"/>
  <c r="CB178" i="1"/>
  <c r="CC178" i="1"/>
  <c r="CD178" i="1"/>
  <c r="CE178" i="1"/>
  <c r="CF178" i="1"/>
  <c r="BZ179" i="1"/>
  <c r="CA179" i="1"/>
  <c r="CB179" i="1"/>
  <c r="CC179" i="1"/>
  <c r="CD179" i="1"/>
  <c r="CE179" i="1"/>
  <c r="CF179" i="1"/>
  <c r="BZ180" i="1"/>
  <c r="CA180" i="1"/>
  <c r="CB180" i="1"/>
  <c r="CC180" i="1"/>
  <c r="CD180" i="1"/>
  <c r="CE180" i="1"/>
  <c r="CF180" i="1"/>
  <c r="BZ181" i="1"/>
  <c r="CA181" i="1"/>
  <c r="CB181" i="1"/>
  <c r="CC181" i="1"/>
  <c r="CD181" i="1"/>
  <c r="CE181" i="1"/>
  <c r="CF181" i="1"/>
  <c r="BZ182" i="1"/>
  <c r="CA182" i="1"/>
  <c r="CB182" i="1"/>
  <c r="CC182" i="1"/>
  <c r="CD182" i="1"/>
  <c r="CE182" i="1"/>
  <c r="CF182" i="1"/>
  <c r="BZ183" i="1"/>
  <c r="CA183" i="1"/>
  <c r="CB183" i="1"/>
  <c r="CC183" i="1"/>
  <c r="CD183" i="1"/>
  <c r="CE183" i="1"/>
  <c r="CF183" i="1"/>
  <c r="BZ184" i="1"/>
  <c r="CA184" i="1"/>
  <c r="CB184" i="1"/>
  <c r="CC184" i="1"/>
  <c r="CD184" i="1"/>
  <c r="CE184" i="1"/>
  <c r="CF184" i="1"/>
  <c r="BZ185" i="1"/>
  <c r="CA185" i="1"/>
  <c r="CB185" i="1"/>
  <c r="CC185" i="1"/>
  <c r="CD185" i="1"/>
  <c r="CE185" i="1"/>
  <c r="CF185" i="1"/>
  <c r="BZ186" i="1"/>
  <c r="CA186" i="1"/>
  <c r="CB186" i="1"/>
  <c r="CC186" i="1"/>
  <c r="CD186" i="1"/>
  <c r="CE186" i="1"/>
  <c r="CF186" i="1"/>
  <c r="BZ187" i="1"/>
  <c r="CA187" i="1"/>
  <c r="CB187" i="1"/>
  <c r="CC187" i="1"/>
  <c r="CD187" i="1"/>
  <c r="CE187" i="1"/>
  <c r="CF187" i="1"/>
  <c r="BZ188" i="1"/>
  <c r="CA188" i="1"/>
  <c r="CB188" i="1"/>
  <c r="CC188" i="1"/>
  <c r="CD188" i="1"/>
  <c r="CE188" i="1"/>
  <c r="CF188" i="1"/>
  <c r="BZ189" i="1"/>
  <c r="CA189" i="1"/>
  <c r="CB189" i="1"/>
  <c r="CC189" i="1"/>
  <c r="CD189" i="1"/>
  <c r="CE189" i="1"/>
  <c r="CF189" i="1"/>
  <c r="BZ190" i="1"/>
  <c r="CA190" i="1"/>
  <c r="CB190" i="1"/>
  <c r="CC190" i="1"/>
  <c r="CD190" i="1"/>
  <c r="CE190" i="1"/>
  <c r="CF190" i="1"/>
  <c r="BZ191" i="1"/>
  <c r="CA191" i="1"/>
  <c r="CB191" i="1"/>
  <c r="CC191" i="1"/>
  <c r="CD191" i="1"/>
  <c r="CE191" i="1"/>
  <c r="CF191" i="1"/>
  <c r="BZ192" i="1"/>
  <c r="CA192" i="1"/>
  <c r="CB192" i="1"/>
  <c r="CC192" i="1"/>
  <c r="CD192" i="1"/>
  <c r="CE192" i="1"/>
  <c r="CF192" i="1"/>
  <c r="BZ193" i="1"/>
  <c r="CA193" i="1"/>
  <c r="CB193" i="1"/>
  <c r="CC193" i="1"/>
  <c r="CD193" i="1"/>
  <c r="CE193" i="1"/>
  <c r="CF193" i="1"/>
  <c r="BZ194" i="1"/>
  <c r="CA194" i="1"/>
  <c r="CB194" i="1"/>
  <c r="CC194" i="1"/>
  <c r="CD194" i="1"/>
  <c r="CE194" i="1"/>
  <c r="CF194" i="1"/>
  <c r="BZ195" i="1"/>
  <c r="CA195" i="1"/>
  <c r="CB195" i="1"/>
  <c r="CC195" i="1"/>
  <c r="CD195" i="1"/>
  <c r="CE195" i="1"/>
  <c r="CF195" i="1"/>
  <c r="BZ196" i="1"/>
  <c r="CA196" i="1"/>
  <c r="CB196" i="1"/>
  <c r="CC196" i="1"/>
  <c r="CD196" i="1"/>
  <c r="CE196" i="1"/>
  <c r="CF196" i="1"/>
  <c r="BZ197" i="1"/>
  <c r="CA197" i="1"/>
  <c r="CB197" i="1"/>
  <c r="CC197" i="1"/>
  <c r="CD197" i="1"/>
  <c r="CE197" i="1"/>
  <c r="CF197" i="1"/>
  <c r="BZ198" i="1"/>
  <c r="CA198" i="1"/>
  <c r="CB198" i="1"/>
  <c r="CC198" i="1"/>
  <c r="CD198" i="1"/>
  <c r="CE198" i="1"/>
  <c r="CF198" i="1"/>
  <c r="BZ199" i="1"/>
  <c r="CA199" i="1"/>
  <c r="CB199" i="1"/>
  <c r="CC199" i="1"/>
  <c r="CD199" i="1"/>
  <c r="CE199" i="1"/>
  <c r="CF199" i="1"/>
  <c r="BZ200" i="1"/>
  <c r="CA200" i="1"/>
  <c r="CB200" i="1"/>
  <c r="CC200" i="1"/>
  <c r="CD200" i="1"/>
  <c r="CE200" i="1"/>
  <c r="CF200" i="1"/>
  <c r="BZ201" i="1"/>
  <c r="CA201" i="1"/>
  <c r="CB201" i="1"/>
  <c r="CC201" i="1"/>
  <c r="CD201" i="1"/>
  <c r="CE201" i="1"/>
  <c r="CF201" i="1"/>
  <c r="BZ202" i="1"/>
  <c r="CA202" i="1"/>
  <c r="CB202" i="1"/>
  <c r="CC202" i="1"/>
  <c r="CD202" i="1"/>
  <c r="CE202" i="1"/>
  <c r="CF202" i="1"/>
  <c r="BZ203" i="1"/>
  <c r="CA203" i="1"/>
  <c r="CB203" i="1"/>
  <c r="CC203" i="1"/>
  <c r="CD203" i="1"/>
  <c r="CE203" i="1"/>
  <c r="CF203" i="1"/>
  <c r="BZ204" i="1"/>
  <c r="CA204" i="1"/>
  <c r="CB204" i="1"/>
  <c r="CC204" i="1"/>
  <c r="CD204" i="1"/>
  <c r="CE204" i="1"/>
  <c r="CF204" i="1"/>
  <c r="BZ205" i="1"/>
  <c r="CA205" i="1"/>
  <c r="CB205" i="1"/>
  <c r="CC205" i="1"/>
  <c r="CD205" i="1"/>
  <c r="CE205" i="1"/>
  <c r="CF205" i="1"/>
  <c r="BZ206" i="1"/>
  <c r="CA206" i="1"/>
  <c r="CB206" i="1"/>
  <c r="CC206" i="1"/>
  <c r="CD206" i="1"/>
  <c r="CE206" i="1"/>
  <c r="CF206" i="1"/>
  <c r="BZ207" i="1"/>
  <c r="CA207" i="1"/>
  <c r="CB207" i="1"/>
  <c r="CC207" i="1"/>
  <c r="CD207" i="1"/>
  <c r="CE207" i="1"/>
  <c r="CF207" i="1"/>
  <c r="BZ208" i="1"/>
  <c r="CA208" i="1"/>
  <c r="CB208" i="1"/>
  <c r="CC208" i="1"/>
  <c r="CD208" i="1"/>
  <c r="CE208" i="1"/>
  <c r="CF208" i="1"/>
  <c r="BZ209" i="1"/>
  <c r="CA209" i="1"/>
  <c r="CB209" i="1"/>
  <c r="CC209" i="1"/>
  <c r="CD209" i="1"/>
  <c r="CE209" i="1"/>
  <c r="CF209" i="1"/>
  <c r="BZ210" i="1"/>
  <c r="CA210" i="1"/>
  <c r="CB210" i="1"/>
  <c r="CC210" i="1"/>
  <c r="CD210" i="1"/>
  <c r="CE210" i="1"/>
  <c r="CF210" i="1"/>
  <c r="BZ211" i="1"/>
  <c r="CA211" i="1"/>
  <c r="CB211" i="1"/>
  <c r="CC211" i="1"/>
  <c r="CD211" i="1"/>
  <c r="CE211" i="1"/>
  <c r="CF211" i="1"/>
  <c r="BZ212" i="1"/>
  <c r="CA212" i="1"/>
  <c r="CB212" i="1"/>
  <c r="CC212" i="1"/>
  <c r="CD212" i="1"/>
  <c r="CE212" i="1"/>
  <c r="CF212" i="1"/>
  <c r="BZ213" i="1"/>
  <c r="CA213" i="1"/>
  <c r="CB213" i="1"/>
  <c r="CC213" i="1"/>
  <c r="CD213" i="1"/>
  <c r="CE213" i="1"/>
  <c r="CF213" i="1"/>
  <c r="BZ214" i="1"/>
  <c r="CA214" i="1"/>
  <c r="CB214" i="1"/>
  <c r="CC214" i="1"/>
  <c r="CD214" i="1"/>
  <c r="CE214" i="1"/>
  <c r="CF214" i="1"/>
  <c r="BZ215" i="1"/>
  <c r="CA215" i="1"/>
  <c r="CB215" i="1"/>
  <c r="CC215" i="1"/>
  <c r="CD215" i="1"/>
  <c r="CE215" i="1"/>
  <c r="CF215" i="1"/>
  <c r="BZ216" i="1"/>
  <c r="CA216" i="1"/>
  <c r="CB216" i="1"/>
  <c r="CC216" i="1"/>
  <c r="CD216" i="1"/>
  <c r="CE216" i="1"/>
  <c r="CF216" i="1"/>
  <c r="BZ217" i="1"/>
  <c r="CA217" i="1"/>
  <c r="CB217" i="1"/>
  <c r="CC217" i="1"/>
  <c r="CD217" i="1"/>
  <c r="CE217" i="1"/>
  <c r="CF217" i="1"/>
  <c r="BZ218" i="1"/>
  <c r="CA218" i="1"/>
  <c r="CB218" i="1"/>
  <c r="CC218" i="1"/>
  <c r="CD218" i="1"/>
  <c r="CE218" i="1"/>
  <c r="CF218" i="1"/>
  <c r="BZ219" i="1"/>
  <c r="CA219" i="1"/>
  <c r="CB219" i="1"/>
  <c r="CC219" i="1"/>
  <c r="CD219" i="1"/>
  <c r="CE219" i="1"/>
  <c r="CF219" i="1"/>
  <c r="BZ220" i="1"/>
  <c r="CA220" i="1"/>
  <c r="CB220" i="1"/>
  <c r="CC220" i="1"/>
  <c r="CD220" i="1"/>
  <c r="CE220" i="1"/>
  <c r="CF220" i="1"/>
  <c r="BZ221" i="1"/>
  <c r="CA221" i="1"/>
  <c r="CB221" i="1"/>
  <c r="CC221" i="1"/>
  <c r="CD221" i="1"/>
  <c r="CE221" i="1"/>
  <c r="CF221" i="1"/>
  <c r="BZ222" i="1"/>
  <c r="CA222" i="1"/>
  <c r="CB222" i="1"/>
  <c r="CC222" i="1"/>
  <c r="CD222" i="1"/>
  <c r="CE222" i="1"/>
  <c r="CF222" i="1"/>
  <c r="BZ223" i="1"/>
  <c r="CA223" i="1"/>
  <c r="CB223" i="1"/>
  <c r="CC223" i="1"/>
  <c r="CD223" i="1"/>
  <c r="CE223" i="1"/>
  <c r="CF223" i="1"/>
  <c r="BZ224" i="1"/>
  <c r="CA224" i="1"/>
  <c r="CB224" i="1"/>
  <c r="CC224" i="1"/>
  <c r="CD224" i="1"/>
  <c r="CE224" i="1"/>
  <c r="CF224" i="1"/>
  <c r="BZ225" i="1"/>
  <c r="CA225" i="1"/>
  <c r="CB225" i="1"/>
  <c r="CC225" i="1"/>
  <c r="CD225" i="1"/>
  <c r="CE225" i="1"/>
  <c r="CF225" i="1"/>
  <c r="BZ226" i="1"/>
  <c r="CA226" i="1"/>
  <c r="CB226" i="1"/>
  <c r="CC226" i="1"/>
  <c r="CD226" i="1"/>
  <c r="CE226" i="1"/>
  <c r="CF226" i="1"/>
  <c r="BZ227" i="1"/>
  <c r="CA227" i="1"/>
  <c r="CB227" i="1"/>
  <c r="CC227" i="1"/>
  <c r="CD227" i="1"/>
  <c r="CE227" i="1"/>
  <c r="CF227" i="1"/>
  <c r="BZ228" i="1"/>
  <c r="CA228" i="1"/>
  <c r="CB228" i="1"/>
  <c r="CC228" i="1"/>
  <c r="CD228" i="1"/>
  <c r="CE228" i="1"/>
  <c r="CF228" i="1"/>
  <c r="BZ229" i="1"/>
  <c r="CA229" i="1"/>
  <c r="CB229" i="1"/>
  <c r="CC229" i="1"/>
  <c r="CD229" i="1"/>
  <c r="CE229" i="1"/>
  <c r="CF229" i="1"/>
  <c r="BZ230" i="1"/>
  <c r="CA230" i="1"/>
  <c r="CB230" i="1"/>
  <c r="CC230" i="1"/>
  <c r="CD230" i="1"/>
  <c r="CE230" i="1"/>
  <c r="CF230" i="1"/>
  <c r="BZ231" i="1"/>
  <c r="CA231" i="1"/>
  <c r="CB231" i="1"/>
  <c r="CC231" i="1"/>
  <c r="CD231" i="1"/>
  <c r="CE231" i="1"/>
  <c r="CF231" i="1"/>
  <c r="BZ232" i="1"/>
  <c r="CA232" i="1"/>
  <c r="CB232" i="1"/>
  <c r="CC232" i="1"/>
  <c r="CD232" i="1"/>
  <c r="CE232" i="1"/>
  <c r="CF232" i="1"/>
  <c r="BZ233" i="1"/>
  <c r="CA233" i="1"/>
  <c r="CB233" i="1"/>
  <c r="CC233" i="1"/>
  <c r="CD233" i="1"/>
  <c r="CE233" i="1"/>
  <c r="CF233" i="1"/>
  <c r="BZ234" i="1"/>
  <c r="CA234" i="1"/>
  <c r="CB234" i="1"/>
  <c r="CC234" i="1"/>
  <c r="CD234" i="1"/>
  <c r="CE234" i="1"/>
  <c r="CF234" i="1"/>
  <c r="BZ235" i="1"/>
  <c r="CA235" i="1"/>
  <c r="CB235" i="1"/>
  <c r="CC235" i="1"/>
  <c r="CD235" i="1"/>
  <c r="CE235" i="1"/>
  <c r="CF235" i="1"/>
  <c r="BZ236" i="1"/>
  <c r="CA236" i="1"/>
  <c r="CB236" i="1"/>
  <c r="CC236" i="1"/>
  <c r="CD236" i="1"/>
  <c r="CE236" i="1"/>
  <c r="CF236" i="1"/>
  <c r="BZ237" i="1"/>
  <c r="CA237" i="1"/>
  <c r="CB237" i="1"/>
  <c r="CC237" i="1"/>
  <c r="CD237" i="1"/>
  <c r="CE237" i="1"/>
  <c r="CF237" i="1"/>
  <c r="BZ238" i="1"/>
  <c r="CA238" i="1"/>
  <c r="CB238" i="1"/>
  <c r="CC238" i="1"/>
  <c r="CD238" i="1"/>
  <c r="CE238" i="1"/>
  <c r="CF238" i="1"/>
  <c r="BZ239" i="1"/>
  <c r="CA239" i="1"/>
  <c r="CB239" i="1"/>
  <c r="CC239" i="1"/>
  <c r="CD239" i="1"/>
  <c r="CE239" i="1"/>
  <c r="CF239" i="1"/>
  <c r="BZ240" i="1"/>
  <c r="CA240" i="1"/>
  <c r="CB240" i="1"/>
  <c r="CC240" i="1"/>
  <c r="CD240" i="1"/>
  <c r="CE240" i="1"/>
  <c r="CF240" i="1"/>
  <c r="BZ241" i="1"/>
  <c r="CA241" i="1"/>
  <c r="CB241" i="1"/>
  <c r="CC241" i="1"/>
  <c r="CD241" i="1"/>
  <c r="CE241" i="1"/>
  <c r="CF241" i="1"/>
  <c r="BZ242" i="1"/>
  <c r="CA242" i="1"/>
  <c r="CB242" i="1"/>
  <c r="CC242" i="1"/>
  <c r="CD242" i="1"/>
  <c r="CE242" i="1"/>
  <c r="CF242" i="1"/>
  <c r="BZ243" i="1"/>
  <c r="CA243" i="1"/>
  <c r="CB243" i="1"/>
  <c r="CC243" i="1"/>
  <c r="CD243" i="1"/>
  <c r="CE243" i="1"/>
  <c r="CF243" i="1"/>
  <c r="BZ244" i="1"/>
  <c r="CA244" i="1"/>
  <c r="CB244" i="1"/>
  <c r="CC244" i="1"/>
  <c r="CD244" i="1"/>
  <c r="CE244" i="1"/>
  <c r="CF244" i="1"/>
  <c r="BZ245" i="1"/>
  <c r="CA245" i="1"/>
  <c r="CB245" i="1"/>
  <c r="CC245" i="1"/>
  <c r="CD245" i="1"/>
  <c r="CE245" i="1"/>
  <c r="CF245" i="1"/>
  <c r="BZ246" i="1"/>
  <c r="CA246" i="1"/>
  <c r="CB246" i="1"/>
  <c r="CC246" i="1"/>
  <c r="CD246" i="1"/>
  <c r="CE246" i="1"/>
  <c r="CF246" i="1"/>
  <c r="BZ247" i="1"/>
  <c r="CA247" i="1"/>
  <c r="CB247" i="1"/>
  <c r="CC247" i="1"/>
  <c r="CD247" i="1"/>
  <c r="CE247" i="1"/>
  <c r="CF247" i="1"/>
  <c r="BZ248" i="1"/>
  <c r="CA248" i="1"/>
  <c r="CB248" i="1"/>
  <c r="CC248" i="1"/>
  <c r="CD248" i="1"/>
  <c r="CE248" i="1"/>
  <c r="CF248" i="1"/>
  <c r="BZ249" i="1"/>
  <c r="CA249" i="1"/>
  <c r="CB249" i="1"/>
  <c r="CC249" i="1"/>
  <c r="CD249" i="1"/>
  <c r="CE249" i="1"/>
  <c r="CF249" i="1"/>
  <c r="BZ250" i="1"/>
  <c r="CA250" i="1"/>
  <c r="CB250" i="1"/>
  <c r="CC250" i="1"/>
  <c r="CD250" i="1"/>
  <c r="CE250" i="1"/>
  <c r="CF250" i="1"/>
  <c r="BZ251" i="1"/>
  <c r="CA251" i="1"/>
  <c r="CB251" i="1"/>
  <c r="CC251" i="1"/>
  <c r="CD251" i="1"/>
  <c r="CE251" i="1"/>
  <c r="CF251" i="1"/>
  <c r="BZ252" i="1"/>
  <c r="CA252" i="1"/>
  <c r="CB252" i="1"/>
  <c r="CC252" i="1"/>
  <c r="CD252" i="1"/>
  <c r="CE252" i="1"/>
  <c r="CF252" i="1"/>
  <c r="BZ253" i="1"/>
  <c r="CA253" i="1"/>
  <c r="CB253" i="1"/>
  <c r="CC253" i="1"/>
  <c r="CD253" i="1"/>
  <c r="CE253" i="1"/>
  <c r="CF253" i="1"/>
  <c r="BZ254" i="1"/>
  <c r="CA254" i="1"/>
  <c r="CB254" i="1"/>
  <c r="CC254" i="1"/>
  <c r="CD254" i="1"/>
  <c r="CE254" i="1"/>
  <c r="CF254" i="1"/>
  <c r="BZ255" i="1"/>
  <c r="CA255" i="1"/>
  <c r="CB255" i="1"/>
  <c r="CC255" i="1"/>
  <c r="CD255" i="1"/>
  <c r="CE255" i="1"/>
  <c r="CF255" i="1"/>
  <c r="BZ256" i="1"/>
  <c r="CA256" i="1"/>
  <c r="CB256" i="1"/>
  <c r="CC256" i="1"/>
  <c r="CD256" i="1"/>
  <c r="CE256" i="1"/>
  <c r="CF256" i="1"/>
  <c r="BZ257" i="1"/>
  <c r="CA257" i="1"/>
  <c r="CB257" i="1"/>
  <c r="CC257" i="1"/>
  <c r="CD257" i="1"/>
  <c r="CE257" i="1"/>
  <c r="CF257" i="1"/>
  <c r="BZ258" i="1"/>
  <c r="CA258" i="1"/>
  <c r="CB258" i="1"/>
  <c r="CC258" i="1"/>
  <c r="CD258" i="1"/>
  <c r="CE258" i="1"/>
  <c r="CF258" i="1"/>
  <c r="BZ259" i="1"/>
  <c r="CA259" i="1"/>
  <c r="CB259" i="1"/>
  <c r="CC259" i="1"/>
  <c r="CD259" i="1"/>
  <c r="CE259" i="1"/>
  <c r="CF259" i="1"/>
  <c r="BZ260" i="1"/>
  <c r="CA260" i="1"/>
  <c r="CB260" i="1"/>
  <c r="CC260" i="1"/>
  <c r="CD260" i="1"/>
  <c r="CE260" i="1"/>
  <c r="CF260" i="1"/>
  <c r="BZ261" i="1"/>
  <c r="CA261" i="1"/>
  <c r="CB261" i="1"/>
  <c r="CC261" i="1"/>
  <c r="CD261" i="1"/>
  <c r="CE261" i="1"/>
  <c r="CF261" i="1"/>
  <c r="BZ262" i="1"/>
  <c r="CA262" i="1"/>
  <c r="CB262" i="1"/>
  <c r="CC262" i="1"/>
  <c r="CD262" i="1"/>
  <c r="CE262" i="1"/>
  <c r="CF262" i="1"/>
  <c r="BZ263" i="1"/>
  <c r="CA263" i="1"/>
  <c r="CB263" i="1"/>
  <c r="CC263" i="1"/>
  <c r="CD263" i="1"/>
  <c r="CE263" i="1"/>
  <c r="CF263" i="1"/>
  <c r="BZ264" i="1"/>
  <c r="CA264" i="1"/>
  <c r="CB264" i="1"/>
  <c r="CC264" i="1"/>
  <c r="CD264" i="1"/>
  <c r="CE264" i="1"/>
  <c r="CF264" i="1"/>
  <c r="BZ265" i="1"/>
  <c r="CA265" i="1"/>
  <c r="CB265" i="1"/>
  <c r="CC265" i="1"/>
  <c r="CD265" i="1"/>
  <c r="CE265" i="1"/>
  <c r="CF265" i="1"/>
  <c r="BZ266" i="1"/>
  <c r="CA266" i="1"/>
  <c r="CB266" i="1"/>
  <c r="CC266" i="1"/>
  <c r="CD266" i="1"/>
  <c r="CE266" i="1"/>
  <c r="CF266" i="1"/>
  <c r="BZ267" i="1"/>
  <c r="CA267" i="1"/>
  <c r="CB267" i="1"/>
  <c r="CC267" i="1"/>
  <c r="CD267" i="1"/>
  <c r="CE267" i="1"/>
  <c r="CF267" i="1"/>
  <c r="BZ268" i="1"/>
  <c r="CA268" i="1"/>
  <c r="CB268" i="1"/>
  <c r="CC268" i="1"/>
  <c r="CD268" i="1"/>
  <c r="CE268" i="1"/>
  <c r="CF268" i="1"/>
  <c r="BZ269" i="1"/>
  <c r="CA269" i="1"/>
  <c r="CB269" i="1"/>
  <c r="CC269" i="1"/>
  <c r="CD269" i="1"/>
  <c r="CE269" i="1"/>
  <c r="CF269" i="1"/>
  <c r="BZ270" i="1"/>
  <c r="CA270" i="1"/>
  <c r="CB270" i="1"/>
  <c r="CC270" i="1"/>
  <c r="CD270" i="1"/>
  <c r="CE270" i="1"/>
  <c r="CF270" i="1"/>
  <c r="BZ271" i="1"/>
  <c r="CA271" i="1"/>
  <c r="CB271" i="1"/>
  <c r="CC271" i="1"/>
  <c r="CD271" i="1"/>
  <c r="CE271" i="1"/>
  <c r="CF271" i="1"/>
  <c r="BZ272" i="1"/>
  <c r="CA272" i="1"/>
  <c r="CB272" i="1"/>
  <c r="CC272" i="1"/>
  <c r="CD272" i="1"/>
  <c r="CE272" i="1"/>
  <c r="CF272" i="1"/>
  <c r="CF2" i="1"/>
  <c r="CE2" i="1"/>
  <c r="CD2" i="1"/>
  <c r="CC2" i="1"/>
  <c r="CB2" i="1"/>
  <c r="CA2" i="1"/>
  <c r="BZ2" i="1"/>
  <c r="BU3" i="1"/>
  <c r="BV3" i="1"/>
  <c r="BW3" i="1"/>
  <c r="BX3" i="1"/>
  <c r="BY3" i="1"/>
  <c r="BU4" i="1"/>
  <c r="BV4" i="1"/>
  <c r="BW4" i="1"/>
  <c r="BX4" i="1"/>
  <c r="BY4" i="1"/>
  <c r="BU5" i="1"/>
  <c r="BV5" i="1"/>
  <c r="BW5" i="1"/>
  <c r="BX5" i="1"/>
  <c r="BY5" i="1"/>
  <c r="BU6" i="1"/>
  <c r="BV6" i="1"/>
  <c r="BW6" i="1"/>
  <c r="BX6" i="1"/>
  <c r="BY6" i="1"/>
  <c r="BU7" i="1"/>
  <c r="BV7" i="1"/>
  <c r="BW7" i="1"/>
  <c r="BX7" i="1"/>
  <c r="BY7" i="1"/>
  <c r="BU8" i="1"/>
  <c r="BV8" i="1"/>
  <c r="BW8" i="1"/>
  <c r="BX8" i="1"/>
  <c r="BY8" i="1"/>
  <c r="BU9" i="1"/>
  <c r="BV9" i="1"/>
  <c r="BW9" i="1"/>
  <c r="BX9" i="1"/>
  <c r="BY9" i="1"/>
  <c r="BU10" i="1"/>
  <c r="BV10" i="1"/>
  <c r="BW10" i="1"/>
  <c r="BX10" i="1"/>
  <c r="BY10" i="1"/>
  <c r="BU11" i="1"/>
  <c r="BV11" i="1"/>
  <c r="BW11" i="1"/>
  <c r="BX11" i="1"/>
  <c r="BY11" i="1"/>
  <c r="BU12" i="1"/>
  <c r="BV12" i="1"/>
  <c r="BW12" i="1"/>
  <c r="BX12" i="1"/>
  <c r="BY12" i="1"/>
  <c r="BU13" i="1"/>
  <c r="BV13" i="1"/>
  <c r="BW13" i="1"/>
  <c r="BX13" i="1"/>
  <c r="BY13" i="1"/>
  <c r="BU14" i="1"/>
  <c r="BV14" i="1"/>
  <c r="BW14" i="1"/>
  <c r="BX14" i="1"/>
  <c r="BY14" i="1"/>
  <c r="BU15" i="1"/>
  <c r="BV15" i="1"/>
  <c r="BW15" i="1"/>
  <c r="BX15" i="1"/>
  <c r="BY15" i="1"/>
  <c r="BU16" i="1"/>
  <c r="BV16" i="1"/>
  <c r="BW16" i="1"/>
  <c r="BX16" i="1"/>
  <c r="BY16" i="1"/>
  <c r="BU17" i="1"/>
  <c r="BV17" i="1"/>
  <c r="BW17" i="1"/>
  <c r="BX17" i="1"/>
  <c r="BY17" i="1"/>
  <c r="BU18" i="1"/>
  <c r="BV18" i="1"/>
  <c r="BW18" i="1"/>
  <c r="BX18" i="1"/>
  <c r="BY18" i="1"/>
  <c r="BU19" i="1"/>
  <c r="BV19" i="1"/>
  <c r="BW19" i="1"/>
  <c r="BX19" i="1"/>
  <c r="BY19" i="1"/>
  <c r="BU20" i="1"/>
  <c r="BV20" i="1"/>
  <c r="BW20" i="1"/>
  <c r="BX20" i="1"/>
  <c r="BY20" i="1"/>
  <c r="BU21" i="1"/>
  <c r="BV21" i="1"/>
  <c r="BW21" i="1"/>
  <c r="BX21" i="1"/>
  <c r="BY21" i="1"/>
  <c r="BU22" i="1"/>
  <c r="BV22" i="1"/>
  <c r="BW22" i="1"/>
  <c r="BX22" i="1"/>
  <c r="BY22" i="1"/>
  <c r="BU23" i="1"/>
  <c r="BV23" i="1"/>
  <c r="BW23" i="1"/>
  <c r="BX23" i="1"/>
  <c r="BY23" i="1"/>
  <c r="BU24" i="1"/>
  <c r="BV24" i="1"/>
  <c r="BW24" i="1"/>
  <c r="BX24" i="1"/>
  <c r="BY24" i="1"/>
  <c r="BU25" i="1"/>
  <c r="BV25" i="1"/>
  <c r="BW25" i="1"/>
  <c r="BX25" i="1"/>
  <c r="BY25" i="1"/>
  <c r="BU26" i="1"/>
  <c r="BV26" i="1"/>
  <c r="BW26" i="1"/>
  <c r="BX26" i="1"/>
  <c r="BY26" i="1"/>
  <c r="BU27" i="1"/>
  <c r="BV27" i="1"/>
  <c r="BW27" i="1"/>
  <c r="BX27" i="1"/>
  <c r="BY27" i="1"/>
  <c r="BU28" i="1"/>
  <c r="BV28" i="1"/>
  <c r="BW28" i="1"/>
  <c r="BX28" i="1"/>
  <c r="BY28" i="1"/>
  <c r="BU29" i="1"/>
  <c r="BV29" i="1"/>
  <c r="BW29" i="1"/>
  <c r="BX29" i="1"/>
  <c r="BY29" i="1"/>
  <c r="BU30" i="1"/>
  <c r="BV30" i="1"/>
  <c r="BW30" i="1"/>
  <c r="BX30" i="1"/>
  <c r="BY30" i="1"/>
  <c r="BU31" i="1"/>
  <c r="BV31" i="1"/>
  <c r="BW31" i="1"/>
  <c r="BX31" i="1"/>
  <c r="BY31" i="1"/>
  <c r="BU32" i="1"/>
  <c r="BV32" i="1"/>
  <c r="BW32" i="1"/>
  <c r="BX32" i="1"/>
  <c r="BY32" i="1"/>
  <c r="BU33" i="1"/>
  <c r="BV33" i="1"/>
  <c r="BW33" i="1"/>
  <c r="BX33" i="1"/>
  <c r="BY33" i="1"/>
  <c r="BU34" i="1"/>
  <c r="BV34" i="1"/>
  <c r="BW34" i="1"/>
  <c r="BX34" i="1"/>
  <c r="BY34" i="1"/>
  <c r="BU35" i="1"/>
  <c r="BV35" i="1"/>
  <c r="BW35" i="1"/>
  <c r="BX35" i="1"/>
  <c r="BY35" i="1"/>
  <c r="BU36" i="1"/>
  <c r="BV36" i="1"/>
  <c r="BW36" i="1"/>
  <c r="BX36" i="1"/>
  <c r="BY36" i="1"/>
  <c r="BU37" i="1"/>
  <c r="BV37" i="1"/>
  <c r="BW37" i="1"/>
  <c r="BX37" i="1"/>
  <c r="BY37" i="1"/>
  <c r="BU38" i="1"/>
  <c r="BV38" i="1"/>
  <c r="BW38" i="1"/>
  <c r="BX38" i="1"/>
  <c r="BY38" i="1"/>
  <c r="BU39" i="1"/>
  <c r="BV39" i="1"/>
  <c r="BW39" i="1"/>
  <c r="BX39" i="1"/>
  <c r="BY39" i="1"/>
  <c r="BU40" i="1"/>
  <c r="BV40" i="1"/>
  <c r="BW40" i="1"/>
  <c r="BX40" i="1"/>
  <c r="BY40" i="1"/>
  <c r="BU41" i="1"/>
  <c r="BV41" i="1"/>
  <c r="BW41" i="1"/>
  <c r="BX41" i="1"/>
  <c r="BY41" i="1"/>
  <c r="BU42" i="1"/>
  <c r="BV42" i="1"/>
  <c r="BW42" i="1"/>
  <c r="BX42" i="1"/>
  <c r="BY42" i="1"/>
  <c r="BU43" i="1"/>
  <c r="BV43" i="1"/>
  <c r="BW43" i="1"/>
  <c r="BX43" i="1"/>
  <c r="BY43" i="1"/>
  <c r="BU44" i="1"/>
  <c r="BV44" i="1"/>
  <c r="BW44" i="1"/>
  <c r="BX44" i="1"/>
  <c r="BY44" i="1"/>
  <c r="BU45" i="1"/>
  <c r="BV45" i="1"/>
  <c r="BW45" i="1"/>
  <c r="BX45" i="1"/>
  <c r="BY45" i="1"/>
  <c r="BU46" i="1"/>
  <c r="BV46" i="1"/>
  <c r="BW46" i="1"/>
  <c r="BX46" i="1"/>
  <c r="BY46" i="1"/>
  <c r="BU47" i="1"/>
  <c r="BV47" i="1"/>
  <c r="BW47" i="1"/>
  <c r="BX47" i="1"/>
  <c r="BY47" i="1"/>
  <c r="BU48" i="1"/>
  <c r="BV48" i="1"/>
  <c r="BW48" i="1"/>
  <c r="BX48" i="1"/>
  <c r="BY48" i="1"/>
  <c r="BU49" i="1"/>
  <c r="BV49" i="1"/>
  <c r="BW49" i="1"/>
  <c r="BX49" i="1"/>
  <c r="BY49" i="1"/>
  <c r="BU50" i="1"/>
  <c r="BV50" i="1"/>
  <c r="BW50" i="1"/>
  <c r="BX50" i="1"/>
  <c r="BY50" i="1"/>
  <c r="BU51" i="1"/>
  <c r="BV51" i="1"/>
  <c r="BW51" i="1"/>
  <c r="BX51" i="1"/>
  <c r="BY51" i="1"/>
  <c r="BU52" i="1"/>
  <c r="BV52" i="1"/>
  <c r="BW52" i="1"/>
  <c r="BX52" i="1"/>
  <c r="BY52" i="1"/>
  <c r="BU53" i="1"/>
  <c r="BV53" i="1"/>
  <c r="BW53" i="1"/>
  <c r="BX53" i="1"/>
  <c r="BY53" i="1"/>
  <c r="BU54" i="1"/>
  <c r="BV54" i="1"/>
  <c r="BW54" i="1"/>
  <c r="BX54" i="1"/>
  <c r="BY54" i="1"/>
  <c r="BU55" i="1"/>
  <c r="BV55" i="1"/>
  <c r="BW55" i="1"/>
  <c r="BX55" i="1"/>
  <c r="BY55" i="1"/>
  <c r="BU56" i="1"/>
  <c r="BV56" i="1"/>
  <c r="BW56" i="1"/>
  <c r="BX56" i="1"/>
  <c r="BY56" i="1"/>
  <c r="BU57" i="1"/>
  <c r="BV57" i="1"/>
  <c r="BW57" i="1"/>
  <c r="BX57" i="1"/>
  <c r="BY57" i="1"/>
  <c r="BU58" i="1"/>
  <c r="BV58" i="1"/>
  <c r="BW58" i="1"/>
  <c r="BX58" i="1"/>
  <c r="BY58" i="1"/>
  <c r="BU59" i="1"/>
  <c r="BV59" i="1"/>
  <c r="BW59" i="1"/>
  <c r="BX59" i="1"/>
  <c r="BY59" i="1"/>
  <c r="BU60" i="1"/>
  <c r="BV60" i="1"/>
  <c r="BW60" i="1"/>
  <c r="BX60" i="1"/>
  <c r="BY60" i="1"/>
  <c r="BU61" i="1"/>
  <c r="BV61" i="1"/>
  <c r="BW61" i="1"/>
  <c r="BX61" i="1"/>
  <c r="BY61" i="1"/>
  <c r="BU62" i="1"/>
  <c r="BV62" i="1"/>
  <c r="BW62" i="1"/>
  <c r="BX62" i="1"/>
  <c r="BY62" i="1"/>
  <c r="BU63" i="1"/>
  <c r="BV63" i="1"/>
  <c r="BW63" i="1"/>
  <c r="BX63" i="1"/>
  <c r="BY63" i="1"/>
  <c r="BU64" i="1"/>
  <c r="BV64" i="1"/>
  <c r="BW64" i="1"/>
  <c r="BX64" i="1"/>
  <c r="BY64" i="1"/>
  <c r="BU65" i="1"/>
  <c r="BV65" i="1"/>
  <c r="BW65" i="1"/>
  <c r="BX65" i="1"/>
  <c r="BY65" i="1"/>
  <c r="BU66" i="1"/>
  <c r="BV66" i="1"/>
  <c r="BW66" i="1"/>
  <c r="BX66" i="1"/>
  <c r="BY66" i="1"/>
  <c r="BU67" i="1"/>
  <c r="BV67" i="1"/>
  <c r="BW67" i="1"/>
  <c r="BX67" i="1"/>
  <c r="BY67" i="1"/>
  <c r="BU68" i="1"/>
  <c r="BV68" i="1"/>
  <c r="BW68" i="1"/>
  <c r="BX68" i="1"/>
  <c r="BY68" i="1"/>
  <c r="BU69" i="1"/>
  <c r="BV69" i="1"/>
  <c r="BW69" i="1"/>
  <c r="BX69" i="1"/>
  <c r="BY69" i="1"/>
  <c r="BU70" i="1"/>
  <c r="BV70" i="1"/>
  <c r="BW70" i="1"/>
  <c r="BX70" i="1"/>
  <c r="BY70" i="1"/>
  <c r="BU71" i="1"/>
  <c r="BV71" i="1"/>
  <c r="BW71" i="1"/>
  <c r="BX71" i="1"/>
  <c r="BY71" i="1"/>
  <c r="BU72" i="1"/>
  <c r="BV72" i="1"/>
  <c r="BW72" i="1"/>
  <c r="BX72" i="1"/>
  <c r="BY72" i="1"/>
  <c r="BU73" i="1"/>
  <c r="BV73" i="1"/>
  <c r="BW73" i="1"/>
  <c r="BX73" i="1"/>
  <c r="BY73" i="1"/>
  <c r="BU74" i="1"/>
  <c r="BV74" i="1"/>
  <c r="BW74" i="1"/>
  <c r="BX74" i="1"/>
  <c r="BY74" i="1"/>
  <c r="BU75" i="1"/>
  <c r="BV75" i="1"/>
  <c r="BW75" i="1"/>
  <c r="BX75" i="1"/>
  <c r="BY75" i="1"/>
  <c r="BU76" i="1"/>
  <c r="BV76" i="1"/>
  <c r="BW76" i="1"/>
  <c r="BX76" i="1"/>
  <c r="BY76" i="1"/>
  <c r="BU77" i="1"/>
  <c r="BV77" i="1"/>
  <c r="BW77" i="1"/>
  <c r="BX77" i="1"/>
  <c r="BY77" i="1"/>
  <c r="BU78" i="1"/>
  <c r="BV78" i="1"/>
  <c r="BW78" i="1"/>
  <c r="BX78" i="1"/>
  <c r="BY78" i="1"/>
  <c r="BU79" i="1"/>
  <c r="BV79" i="1"/>
  <c r="BW79" i="1"/>
  <c r="BX79" i="1"/>
  <c r="BY79" i="1"/>
  <c r="BU80" i="1"/>
  <c r="BV80" i="1"/>
  <c r="BW80" i="1"/>
  <c r="BX80" i="1"/>
  <c r="BY80" i="1"/>
  <c r="BU81" i="1"/>
  <c r="BV81" i="1"/>
  <c r="BW81" i="1"/>
  <c r="BX81" i="1"/>
  <c r="BY81" i="1"/>
  <c r="BU82" i="1"/>
  <c r="BV82" i="1"/>
  <c r="BW82" i="1"/>
  <c r="BX82" i="1"/>
  <c r="BY82" i="1"/>
  <c r="BU83" i="1"/>
  <c r="BV83" i="1"/>
  <c r="BW83" i="1"/>
  <c r="BX83" i="1"/>
  <c r="BY83" i="1"/>
  <c r="BU84" i="1"/>
  <c r="BV84" i="1"/>
  <c r="BW84" i="1"/>
  <c r="BX84" i="1"/>
  <c r="BY84" i="1"/>
  <c r="BU85" i="1"/>
  <c r="BV85" i="1"/>
  <c r="BW85" i="1"/>
  <c r="BX85" i="1"/>
  <c r="BY85" i="1"/>
  <c r="BU86" i="1"/>
  <c r="BV86" i="1"/>
  <c r="BW86" i="1"/>
  <c r="BX86" i="1"/>
  <c r="BY86" i="1"/>
  <c r="BU87" i="1"/>
  <c r="BV87" i="1"/>
  <c r="BW87" i="1"/>
  <c r="BX87" i="1"/>
  <c r="BY87" i="1"/>
  <c r="BU88" i="1"/>
  <c r="BV88" i="1"/>
  <c r="BW88" i="1"/>
  <c r="BX88" i="1"/>
  <c r="BY88" i="1"/>
  <c r="BU89" i="1"/>
  <c r="BV89" i="1"/>
  <c r="BW89" i="1"/>
  <c r="BX89" i="1"/>
  <c r="BY89" i="1"/>
  <c r="BU90" i="1"/>
  <c r="BV90" i="1"/>
  <c r="BW90" i="1"/>
  <c r="BX90" i="1"/>
  <c r="BY90" i="1"/>
  <c r="BU91" i="1"/>
  <c r="BV91" i="1"/>
  <c r="BW91" i="1"/>
  <c r="BX91" i="1"/>
  <c r="BY91" i="1"/>
  <c r="BU92" i="1"/>
  <c r="BV92" i="1"/>
  <c r="BW92" i="1"/>
  <c r="BX92" i="1"/>
  <c r="BY92" i="1"/>
  <c r="BU93" i="1"/>
  <c r="BV93" i="1"/>
  <c r="BW93" i="1"/>
  <c r="BX93" i="1"/>
  <c r="BY93" i="1"/>
  <c r="BU94" i="1"/>
  <c r="BV94" i="1"/>
  <c r="BW94" i="1"/>
  <c r="BX94" i="1"/>
  <c r="BY94" i="1"/>
  <c r="BU95" i="1"/>
  <c r="BV95" i="1"/>
  <c r="BW95" i="1"/>
  <c r="BX95" i="1"/>
  <c r="BY95" i="1"/>
  <c r="BU96" i="1"/>
  <c r="BV96" i="1"/>
  <c r="BW96" i="1"/>
  <c r="BX96" i="1"/>
  <c r="BY96" i="1"/>
  <c r="BU97" i="1"/>
  <c r="BV97" i="1"/>
  <c r="BW97" i="1"/>
  <c r="BX97" i="1"/>
  <c r="BY97" i="1"/>
  <c r="BU98" i="1"/>
  <c r="BV98" i="1"/>
  <c r="BW98" i="1"/>
  <c r="BX98" i="1"/>
  <c r="BY98" i="1"/>
  <c r="BU99" i="1"/>
  <c r="BV99" i="1"/>
  <c r="BW99" i="1"/>
  <c r="BX99" i="1"/>
  <c r="BY99" i="1"/>
  <c r="BU100" i="1"/>
  <c r="BV100" i="1"/>
  <c r="BW100" i="1"/>
  <c r="BX100" i="1"/>
  <c r="BY100" i="1"/>
  <c r="BU101" i="1"/>
  <c r="BV101" i="1"/>
  <c r="BW101" i="1"/>
  <c r="BX101" i="1"/>
  <c r="BY101" i="1"/>
  <c r="BU102" i="1"/>
  <c r="BV102" i="1"/>
  <c r="BW102" i="1"/>
  <c r="BX102" i="1"/>
  <c r="BY102" i="1"/>
  <c r="BU103" i="1"/>
  <c r="BV103" i="1"/>
  <c r="BW103" i="1"/>
  <c r="BX103" i="1"/>
  <c r="BY103" i="1"/>
  <c r="BU104" i="1"/>
  <c r="BV104" i="1"/>
  <c r="BW104" i="1"/>
  <c r="BX104" i="1"/>
  <c r="BY104" i="1"/>
  <c r="BU105" i="1"/>
  <c r="BV105" i="1"/>
  <c r="BW105" i="1"/>
  <c r="BX105" i="1"/>
  <c r="BY105" i="1"/>
  <c r="BU106" i="1"/>
  <c r="BV106" i="1"/>
  <c r="BW106" i="1"/>
  <c r="BX106" i="1"/>
  <c r="BY106" i="1"/>
  <c r="BU107" i="1"/>
  <c r="BV107" i="1"/>
  <c r="BW107" i="1"/>
  <c r="BX107" i="1"/>
  <c r="BY107" i="1"/>
  <c r="BU108" i="1"/>
  <c r="BV108" i="1"/>
  <c r="BW108" i="1"/>
  <c r="BX108" i="1"/>
  <c r="BY108" i="1"/>
  <c r="BU109" i="1"/>
  <c r="BV109" i="1"/>
  <c r="BW109" i="1"/>
  <c r="BX109" i="1"/>
  <c r="BY109" i="1"/>
  <c r="BU110" i="1"/>
  <c r="BV110" i="1"/>
  <c r="BW110" i="1"/>
  <c r="BX110" i="1"/>
  <c r="BY110" i="1"/>
  <c r="BU111" i="1"/>
  <c r="BV111" i="1"/>
  <c r="BW111" i="1"/>
  <c r="BX111" i="1"/>
  <c r="BY111" i="1"/>
  <c r="BU112" i="1"/>
  <c r="BV112" i="1"/>
  <c r="BW112" i="1"/>
  <c r="BX112" i="1"/>
  <c r="BY112" i="1"/>
  <c r="BU113" i="1"/>
  <c r="BV113" i="1"/>
  <c r="BW113" i="1"/>
  <c r="BX113" i="1"/>
  <c r="BY113" i="1"/>
  <c r="BU114" i="1"/>
  <c r="BV114" i="1"/>
  <c r="BW114" i="1"/>
  <c r="BX114" i="1"/>
  <c r="BY114" i="1"/>
  <c r="BU115" i="1"/>
  <c r="BV115" i="1"/>
  <c r="BW115" i="1"/>
  <c r="BX115" i="1"/>
  <c r="BY115" i="1"/>
  <c r="BU116" i="1"/>
  <c r="BV116" i="1"/>
  <c r="BW116" i="1"/>
  <c r="BX116" i="1"/>
  <c r="BY116" i="1"/>
  <c r="BU117" i="1"/>
  <c r="BV117" i="1"/>
  <c r="BW117" i="1"/>
  <c r="BX117" i="1"/>
  <c r="BY117" i="1"/>
  <c r="BU118" i="1"/>
  <c r="BV118" i="1"/>
  <c r="BW118" i="1"/>
  <c r="BX118" i="1"/>
  <c r="BY118" i="1"/>
  <c r="BU119" i="1"/>
  <c r="BV119" i="1"/>
  <c r="BW119" i="1"/>
  <c r="BX119" i="1"/>
  <c r="BY119" i="1"/>
  <c r="BU120" i="1"/>
  <c r="BV120" i="1"/>
  <c r="BW120" i="1"/>
  <c r="BX120" i="1"/>
  <c r="BY120" i="1"/>
  <c r="BU121" i="1"/>
  <c r="BV121" i="1"/>
  <c r="BW121" i="1"/>
  <c r="BX121" i="1"/>
  <c r="BY121" i="1"/>
  <c r="BU122" i="1"/>
  <c r="BV122" i="1"/>
  <c r="BW122" i="1"/>
  <c r="BX122" i="1"/>
  <c r="BY122" i="1"/>
  <c r="BU123" i="1"/>
  <c r="BV123" i="1"/>
  <c r="BW123" i="1"/>
  <c r="BX123" i="1"/>
  <c r="BY123" i="1"/>
  <c r="BU124" i="1"/>
  <c r="BV124" i="1"/>
  <c r="BW124" i="1"/>
  <c r="BX124" i="1"/>
  <c r="BY124" i="1"/>
  <c r="BU125" i="1"/>
  <c r="BV125" i="1"/>
  <c r="BW125" i="1"/>
  <c r="BX125" i="1"/>
  <c r="BY125" i="1"/>
  <c r="BU126" i="1"/>
  <c r="BV126" i="1"/>
  <c r="BW126" i="1"/>
  <c r="BX126" i="1"/>
  <c r="BY126" i="1"/>
  <c r="BU127" i="1"/>
  <c r="BV127" i="1"/>
  <c r="BW127" i="1"/>
  <c r="BX127" i="1"/>
  <c r="BY127" i="1"/>
  <c r="BU128" i="1"/>
  <c r="BV128" i="1"/>
  <c r="BW128" i="1"/>
  <c r="BX128" i="1"/>
  <c r="BY128" i="1"/>
  <c r="BU129" i="1"/>
  <c r="BV129" i="1"/>
  <c r="BW129" i="1"/>
  <c r="BX129" i="1"/>
  <c r="BY129" i="1"/>
  <c r="BU130" i="1"/>
  <c r="BV130" i="1"/>
  <c r="BW130" i="1"/>
  <c r="BX130" i="1"/>
  <c r="BY130" i="1"/>
  <c r="BU131" i="1"/>
  <c r="BV131" i="1"/>
  <c r="BW131" i="1"/>
  <c r="BX131" i="1"/>
  <c r="BY131" i="1"/>
  <c r="BU132" i="1"/>
  <c r="BV132" i="1"/>
  <c r="BW132" i="1"/>
  <c r="BX132" i="1"/>
  <c r="BY132" i="1"/>
  <c r="BU133" i="1"/>
  <c r="BV133" i="1"/>
  <c r="BW133" i="1"/>
  <c r="BX133" i="1"/>
  <c r="BY133" i="1"/>
  <c r="BU134" i="1"/>
  <c r="BV134" i="1"/>
  <c r="BW134" i="1"/>
  <c r="BX134" i="1"/>
  <c r="BY134" i="1"/>
  <c r="BU135" i="1"/>
  <c r="BV135" i="1"/>
  <c r="BW135" i="1"/>
  <c r="BX135" i="1"/>
  <c r="BY135" i="1"/>
  <c r="BU136" i="1"/>
  <c r="BV136" i="1"/>
  <c r="BW136" i="1"/>
  <c r="BX136" i="1"/>
  <c r="BY136" i="1"/>
  <c r="BU137" i="1"/>
  <c r="BV137" i="1"/>
  <c r="BW137" i="1"/>
  <c r="BX137" i="1"/>
  <c r="BY137" i="1"/>
  <c r="BU138" i="1"/>
  <c r="BV138" i="1"/>
  <c r="BW138" i="1"/>
  <c r="BX138" i="1"/>
  <c r="BY138" i="1"/>
  <c r="BU139" i="1"/>
  <c r="BV139" i="1"/>
  <c r="BW139" i="1"/>
  <c r="BX139" i="1"/>
  <c r="BY139" i="1"/>
  <c r="BU140" i="1"/>
  <c r="BV140" i="1"/>
  <c r="BW140" i="1"/>
  <c r="BX140" i="1"/>
  <c r="BY140" i="1"/>
  <c r="BU141" i="1"/>
  <c r="BV141" i="1"/>
  <c r="BW141" i="1"/>
  <c r="BX141" i="1"/>
  <c r="BY141" i="1"/>
  <c r="BU142" i="1"/>
  <c r="BV142" i="1"/>
  <c r="BW142" i="1"/>
  <c r="BX142" i="1"/>
  <c r="BY142" i="1"/>
  <c r="BU143" i="1"/>
  <c r="BV143" i="1"/>
  <c r="BW143" i="1"/>
  <c r="BX143" i="1"/>
  <c r="BY143" i="1"/>
  <c r="BU144" i="1"/>
  <c r="BV144" i="1"/>
  <c r="BW144" i="1"/>
  <c r="BX144" i="1"/>
  <c r="BY144" i="1"/>
  <c r="BU145" i="1"/>
  <c r="BV145" i="1"/>
  <c r="BW145" i="1"/>
  <c r="BX145" i="1"/>
  <c r="BY145" i="1"/>
  <c r="BU146" i="1"/>
  <c r="BV146" i="1"/>
  <c r="BW146" i="1"/>
  <c r="BX146" i="1"/>
  <c r="BY146" i="1"/>
  <c r="BU147" i="1"/>
  <c r="BV147" i="1"/>
  <c r="BW147" i="1"/>
  <c r="BX147" i="1"/>
  <c r="BY147" i="1"/>
  <c r="BU148" i="1"/>
  <c r="BV148" i="1"/>
  <c r="BW148" i="1"/>
  <c r="BX148" i="1"/>
  <c r="BY148" i="1"/>
  <c r="BU149" i="1"/>
  <c r="BV149" i="1"/>
  <c r="BW149" i="1"/>
  <c r="BX149" i="1"/>
  <c r="BY149" i="1"/>
  <c r="BU150" i="1"/>
  <c r="BV150" i="1"/>
  <c r="BW150" i="1"/>
  <c r="BX150" i="1"/>
  <c r="BY150" i="1"/>
  <c r="BU151" i="1"/>
  <c r="BV151" i="1"/>
  <c r="BW151" i="1"/>
  <c r="BX151" i="1"/>
  <c r="BY151" i="1"/>
  <c r="BU152" i="1"/>
  <c r="BV152" i="1"/>
  <c r="BW152" i="1"/>
  <c r="BX152" i="1"/>
  <c r="BY152" i="1"/>
  <c r="BU153" i="1"/>
  <c r="BV153" i="1"/>
  <c r="BW153" i="1"/>
  <c r="BX153" i="1"/>
  <c r="BY153" i="1"/>
  <c r="BU154" i="1"/>
  <c r="BV154" i="1"/>
  <c r="BW154" i="1"/>
  <c r="BX154" i="1"/>
  <c r="BY154" i="1"/>
  <c r="BU155" i="1"/>
  <c r="BV155" i="1"/>
  <c r="BW155" i="1"/>
  <c r="BX155" i="1"/>
  <c r="BY155" i="1"/>
  <c r="BU156" i="1"/>
  <c r="BV156" i="1"/>
  <c r="BW156" i="1"/>
  <c r="BX156" i="1"/>
  <c r="BY156" i="1"/>
  <c r="BU157" i="1"/>
  <c r="BV157" i="1"/>
  <c r="BW157" i="1"/>
  <c r="BX157" i="1"/>
  <c r="BY157" i="1"/>
  <c r="BU158" i="1"/>
  <c r="BV158" i="1"/>
  <c r="BW158" i="1"/>
  <c r="BX158" i="1"/>
  <c r="BY158" i="1"/>
  <c r="BU159" i="1"/>
  <c r="BV159" i="1"/>
  <c r="BW159" i="1"/>
  <c r="BX159" i="1"/>
  <c r="BY159" i="1"/>
  <c r="BU160" i="1"/>
  <c r="BV160" i="1"/>
  <c r="BW160" i="1"/>
  <c r="BX160" i="1"/>
  <c r="BY160" i="1"/>
  <c r="BU161" i="1"/>
  <c r="BV161" i="1"/>
  <c r="BW161" i="1"/>
  <c r="BX161" i="1"/>
  <c r="BY161" i="1"/>
  <c r="BU162" i="1"/>
  <c r="BV162" i="1"/>
  <c r="BW162" i="1"/>
  <c r="BX162" i="1"/>
  <c r="BY162" i="1"/>
  <c r="BU163" i="1"/>
  <c r="BV163" i="1"/>
  <c r="BW163" i="1"/>
  <c r="BX163" i="1"/>
  <c r="BY163" i="1"/>
  <c r="BU164" i="1"/>
  <c r="BV164" i="1"/>
  <c r="BW164" i="1"/>
  <c r="BX164" i="1"/>
  <c r="BY164" i="1"/>
  <c r="BU165" i="1"/>
  <c r="BV165" i="1"/>
  <c r="BW165" i="1"/>
  <c r="BX165" i="1"/>
  <c r="BY165" i="1"/>
  <c r="BU166" i="1"/>
  <c r="BV166" i="1"/>
  <c r="BW166" i="1"/>
  <c r="BX166" i="1"/>
  <c r="BY166" i="1"/>
  <c r="BU167" i="1"/>
  <c r="BV167" i="1"/>
  <c r="BW167" i="1"/>
  <c r="BX167" i="1"/>
  <c r="BY167" i="1"/>
  <c r="BU168" i="1"/>
  <c r="BV168" i="1"/>
  <c r="BW168" i="1"/>
  <c r="BX168" i="1"/>
  <c r="BY168" i="1"/>
  <c r="BU169" i="1"/>
  <c r="BV169" i="1"/>
  <c r="BW169" i="1"/>
  <c r="BX169" i="1"/>
  <c r="BY169" i="1"/>
  <c r="BU170" i="1"/>
  <c r="BV170" i="1"/>
  <c r="BW170" i="1"/>
  <c r="BX170" i="1"/>
  <c r="BY170" i="1"/>
  <c r="BU171" i="1"/>
  <c r="BV171" i="1"/>
  <c r="BW171" i="1"/>
  <c r="BX171" i="1"/>
  <c r="BY171" i="1"/>
  <c r="BU172" i="1"/>
  <c r="BV172" i="1"/>
  <c r="BW172" i="1"/>
  <c r="BX172" i="1"/>
  <c r="BY172" i="1"/>
  <c r="BU173" i="1"/>
  <c r="BV173" i="1"/>
  <c r="BW173" i="1"/>
  <c r="BX173" i="1"/>
  <c r="BY173" i="1"/>
  <c r="BU174" i="1"/>
  <c r="BV174" i="1"/>
  <c r="BW174" i="1"/>
  <c r="BX174" i="1"/>
  <c r="BY174" i="1"/>
  <c r="BU175" i="1"/>
  <c r="BV175" i="1"/>
  <c r="BW175" i="1"/>
  <c r="BX175" i="1"/>
  <c r="BY175" i="1"/>
  <c r="BU176" i="1"/>
  <c r="BV176" i="1"/>
  <c r="BW176" i="1"/>
  <c r="BX176" i="1"/>
  <c r="BY176" i="1"/>
  <c r="BU177" i="1"/>
  <c r="BV177" i="1"/>
  <c r="BW177" i="1"/>
  <c r="BX177" i="1"/>
  <c r="BY177" i="1"/>
  <c r="BU178" i="1"/>
  <c r="BV178" i="1"/>
  <c r="BW178" i="1"/>
  <c r="BX178" i="1"/>
  <c r="BY178" i="1"/>
  <c r="BU179" i="1"/>
  <c r="BV179" i="1"/>
  <c r="BW179" i="1"/>
  <c r="BX179" i="1"/>
  <c r="BY179" i="1"/>
  <c r="BU180" i="1"/>
  <c r="BV180" i="1"/>
  <c r="BW180" i="1"/>
  <c r="BX180" i="1"/>
  <c r="BY180" i="1"/>
  <c r="BU181" i="1"/>
  <c r="BV181" i="1"/>
  <c r="BW181" i="1"/>
  <c r="BX181" i="1"/>
  <c r="BY181" i="1"/>
  <c r="BU182" i="1"/>
  <c r="BV182" i="1"/>
  <c r="BW182" i="1"/>
  <c r="BX182" i="1"/>
  <c r="BY182" i="1"/>
  <c r="BU183" i="1"/>
  <c r="BV183" i="1"/>
  <c r="BW183" i="1"/>
  <c r="BX183" i="1"/>
  <c r="BY183" i="1"/>
  <c r="BU184" i="1"/>
  <c r="BV184" i="1"/>
  <c r="BW184" i="1"/>
  <c r="BX184" i="1"/>
  <c r="BY184" i="1"/>
  <c r="BU185" i="1"/>
  <c r="BV185" i="1"/>
  <c r="BW185" i="1"/>
  <c r="BX185" i="1"/>
  <c r="BY185" i="1"/>
  <c r="BU186" i="1"/>
  <c r="BV186" i="1"/>
  <c r="BW186" i="1"/>
  <c r="BX186" i="1"/>
  <c r="BY186" i="1"/>
  <c r="BU187" i="1"/>
  <c r="BV187" i="1"/>
  <c r="BW187" i="1"/>
  <c r="BX187" i="1"/>
  <c r="BY187" i="1"/>
  <c r="BU188" i="1"/>
  <c r="BV188" i="1"/>
  <c r="BW188" i="1"/>
  <c r="BX188" i="1"/>
  <c r="BY188" i="1"/>
  <c r="BU189" i="1"/>
  <c r="BV189" i="1"/>
  <c r="BW189" i="1"/>
  <c r="BX189" i="1"/>
  <c r="BY189" i="1"/>
  <c r="BU190" i="1"/>
  <c r="BV190" i="1"/>
  <c r="BW190" i="1"/>
  <c r="BX190" i="1"/>
  <c r="BY190" i="1"/>
  <c r="BU191" i="1"/>
  <c r="BV191" i="1"/>
  <c r="BW191" i="1"/>
  <c r="BX191" i="1"/>
  <c r="BY191" i="1"/>
  <c r="BU192" i="1"/>
  <c r="BV192" i="1"/>
  <c r="BW192" i="1"/>
  <c r="BX192" i="1"/>
  <c r="BY192" i="1"/>
  <c r="BU193" i="1"/>
  <c r="BV193" i="1"/>
  <c r="BW193" i="1"/>
  <c r="BX193" i="1"/>
  <c r="BY193" i="1"/>
  <c r="BU194" i="1"/>
  <c r="BV194" i="1"/>
  <c r="BW194" i="1"/>
  <c r="BX194" i="1"/>
  <c r="BY194" i="1"/>
  <c r="BU195" i="1"/>
  <c r="BV195" i="1"/>
  <c r="BW195" i="1"/>
  <c r="BX195" i="1"/>
  <c r="BY195" i="1"/>
  <c r="BU196" i="1"/>
  <c r="BV196" i="1"/>
  <c r="BW196" i="1"/>
  <c r="BX196" i="1"/>
  <c r="BY196" i="1"/>
  <c r="BU197" i="1"/>
  <c r="BV197" i="1"/>
  <c r="BW197" i="1"/>
  <c r="BX197" i="1"/>
  <c r="BY197" i="1"/>
  <c r="BU198" i="1"/>
  <c r="BV198" i="1"/>
  <c r="BW198" i="1"/>
  <c r="BX198" i="1"/>
  <c r="BY198" i="1"/>
  <c r="BU199" i="1"/>
  <c r="BV199" i="1"/>
  <c r="BW199" i="1"/>
  <c r="BX199" i="1"/>
  <c r="BY199" i="1"/>
  <c r="BU200" i="1"/>
  <c r="BV200" i="1"/>
  <c r="BW200" i="1"/>
  <c r="BX200" i="1"/>
  <c r="BY200" i="1"/>
  <c r="BU201" i="1"/>
  <c r="BV201" i="1"/>
  <c r="BW201" i="1"/>
  <c r="BX201" i="1"/>
  <c r="BY201" i="1"/>
  <c r="BU202" i="1"/>
  <c r="BV202" i="1"/>
  <c r="BW202" i="1"/>
  <c r="BX202" i="1"/>
  <c r="BY202" i="1"/>
  <c r="BU203" i="1"/>
  <c r="BV203" i="1"/>
  <c r="BW203" i="1"/>
  <c r="BX203" i="1"/>
  <c r="BY203" i="1"/>
  <c r="BU204" i="1"/>
  <c r="BV204" i="1"/>
  <c r="BW204" i="1"/>
  <c r="BX204" i="1"/>
  <c r="BY204" i="1"/>
  <c r="BU205" i="1"/>
  <c r="BV205" i="1"/>
  <c r="BW205" i="1"/>
  <c r="BX205" i="1"/>
  <c r="BY205" i="1"/>
  <c r="BU206" i="1"/>
  <c r="BV206" i="1"/>
  <c r="BW206" i="1"/>
  <c r="BX206" i="1"/>
  <c r="BY206" i="1"/>
  <c r="BU207" i="1"/>
  <c r="BV207" i="1"/>
  <c r="BW207" i="1"/>
  <c r="BX207" i="1"/>
  <c r="BY207" i="1"/>
  <c r="BU208" i="1"/>
  <c r="BV208" i="1"/>
  <c r="BW208" i="1"/>
  <c r="BX208" i="1"/>
  <c r="BY208" i="1"/>
  <c r="BU209" i="1"/>
  <c r="BV209" i="1"/>
  <c r="BW209" i="1"/>
  <c r="BX209" i="1"/>
  <c r="BY209" i="1"/>
  <c r="BU210" i="1"/>
  <c r="BV210" i="1"/>
  <c r="BW210" i="1"/>
  <c r="BX210" i="1"/>
  <c r="BY210" i="1"/>
  <c r="BU211" i="1"/>
  <c r="BV211" i="1"/>
  <c r="BW211" i="1"/>
  <c r="BX211" i="1"/>
  <c r="BY211" i="1"/>
  <c r="BU212" i="1"/>
  <c r="BV212" i="1"/>
  <c r="BW212" i="1"/>
  <c r="BX212" i="1"/>
  <c r="BY212" i="1"/>
  <c r="BU213" i="1"/>
  <c r="BV213" i="1"/>
  <c r="BW213" i="1"/>
  <c r="BX213" i="1"/>
  <c r="BY213" i="1"/>
  <c r="BU214" i="1"/>
  <c r="BV214" i="1"/>
  <c r="BW214" i="1"/>
  <c r="BX214" i="1"/>
  <c r="BY214" i="1"/>
  <c r="BU215" i="1"/>
  <c r="BV215" i="1"/>
  <c r="BW215" i="1"/>
  <c r="BX215" i="1"/>
  <c r="BY215" i="1"/>
  <c r="BU216" i="1"/>
  <c r="BV216" i="1"/>
  <c r="BW216" i="1"/>
  <c r="BX216" i="1"/>
  <c r="BY216" i="1"/>
  <c r="BU217" i="1"/>
  <c r="BV217" i="1"/>
  <c r="BW217" i="1"/>
  <c r="BX217" i="1"/>
  <c r="BY217" i="1"/>
  <c r="BU218" i="1"/>
  <c r="BV218" i="1"/>
  <c r="BW218" i="1"/>
  <c r="BX218" i="1"/>
  <c r="BY218" i="1"/>
  <c r="BU219" i="1"/>
  <c r="BV219" i="1"/>
  <c r="BW219" i="1"/>
  <c r="BX219" i="1"/>
  <c r="BY219" i="1"/>
  <c r="BU220" i="1"/>
  <c r="BV220" i="1"/>
  <c r="BW220" i="1"/>
  <c r="BX220" i="1"/>
  <c r="BY220" i="1"/>
  <c r="BU221" i="1"/>
  <c r="BV221" i="1"/>
  <c r="BW221" i="1"/>
  <c r="BX221" i="1"/>
  <c r="BY221" i="1"/>
  <c r="BU222" i="1"/>
  <c r="BV222" i="1"/>
  <c r="BW222" i="1"/>
  <c r="BX222" i="1"/>
  <c r="BY222" i="1"/>
  <c r="BU223" i="1"/>
  <c r="BV223" i="1"/>
  <c r="BW223" i="1"/>
  <c r="BX223" i="1"/>
  <c r="BY223" i="1"/>
  <c r="BU224" i="1"/>
  <c r="BV224" i="1"/>
  <c r="BW224" i="1"/>
  <c r="BX224" i="1"/>
  <c r="BY224" i="1"/>
  <c r="BU225" i="1"/>
  <c r="BV225" i="1"/>
  <c r="BW225" i="1"/>
  <c r="BX225" i="1"/>
  <c r="BY225" i="1"/>
  <c r="BU226" i="1"/>
  <c r="BV226" i="1"/>
  <c r="BW226" i="1"/>
  <c r="BX226" i="1"/>
  <c r="BY226" i="1"/>
  <c r="BU227" i="1"/>
  <c r="BV227" i="1"/>
  <c r="BW227" i="1"/>
  <c r="BX227" i="1"/>
  <c r="BY227" i="1"/>
  <c r="BU228" i="1"/>
  <c r="BV228" i="1"/>
  <c r="BW228" i="1"/>
  <c r="BX228" i="1"/>
  <c r="BY228" i="1"/>
  <c r="BU229" i="1"/>
  <c r="BV229" i="1"/>
  <c r="BW229" i="1"/>
  <c r="BX229" i="1"/>
  <c r="BY229" i="1"/>
  <c r="BU230" i="1"/>
  <c r="BV230" i="1"/>
  <c r="BW230" i="1"/>
  <c r="BX230" i="1"/>
  <c r="BY230" i="1"/>
  <c r="BU231" i="1"/>
  <c r="BV231" i="1"/>
  <c r="BW231" i="1"/>
  <c r="BX231" i="1"/>
  <c r="BY231" i="1"/>
  <c r="BU232" i="1"/>
  <c r="BV232" i="1"/>
  <c r="BW232" i="1"/>
  <c r="BX232" i="1"/>
  <c r="BY232" i="1"/>
  <c r="BU233" i="1"/>
  <c r="BV233" i="1"/>
  <c r="BW233" i="1"/>
  <c r="BX233" i="1"/>
  <c r="BY233" i="1"/>
  <c r="BU234" i="1"/>
  <c r="BV234" i="1"/>
  <c r="BW234" i="1"/>
  <c r="BX234" i="1"/>
  <c r="BY234" i="1"/>
  <c r="BU235" i="1"/>
  <c r="BV235" i="1"/>
  <c r="BW235" i="1"/>
  <c r="BX235" i="1"/>
  <c r="BY235" i="1"/>
  <c r="BU236" i="1"/>
  <c r="BV236" i="1"/>
  <c r="BW236" i="1"/>
  <c r="BX236" i="1"/>
  <c r="BY236" i="1"/>
  <c r="BU237" i="1"/>
  <c r="BV237" i="1"/>
  <c r="BW237" i="1"/>
  <c r="BX237" i="1"/>
  <c r="BY237" i="1"/>
  <c r="BU238" i="1"/>
  <c r="BV238" i="1"/>
  <c r="BW238" i="1"/>
  <c r="BX238" i="1"/>
  <c r="BY238" i="1"/>
  <c r="BU239" i="1"/>
  <c r="BV239" i="1"/>
  <c r="BW239" i="1"/>
  <c r="BX239" i="1"/>
  <c r="BY239" i="1"/>
  <c r="BU240" i="1"/>
  <c r="BV240" i="1"/>
  <c r="BW240" i="1"/>
  <c r="BX240" i="1"/>
  <c r="BY240" i="1"/>
  <c r="BU241" i="1"/>
  <c r="BV241" i="1"/>
  <c r="BW241" i="1"/>
  <c r="BX241" i="1"/>
  <c r="BY241" i="1"/>
  <c r="BU242" i="1"/>
  <c r="BV242" i="1"/>
  <c r="BW242" i="1"/>
  <c r="BX242" i="1"/>
  <c r="BY242" i="1"/>
  <c r="BU243" i="1"/>
  <c r="BV243" i="1"/>
  <c r="BW243" i="1"/>
  <c r="BX243" i="1"/>
  <c r="BY243" i="1"/>
  <c r="BU244" i="1"/>
  <c r="BV244" i="1"/>
  <c r="BW244" i="1"/>
  <c r="BX244" i="1"/>
  <c r="BY244" i="1"/>
  <c r="BU245" i="1"/>
  <c r="BV245" i="1"/>
  <c r="BW245" i="1"/>
  <c r="BX245" i="1"/>
  <c r="BY245" i="1"/>
  <c r="BU246" i="1"/>
  <c r="BV246" i="1"/>
  <c r="BW246" i="1"/>
  <c r="BX246" i="1"/>
  <c r="BY246" i="1"/>
  <c r="BU247" i="1"/>
  <c r="BV247" i="1"/>
  <c r="BW247" i="1"/>
  <c r="BX247" i="1"/>
  <c r="BY247" i="1"/>
  <c r="BU248" i="1"/>
  <c r="BV248" i="1"/>
  <c r="BW248" i="1"/>
  <c r="BX248" i="1"/>
  <c r="BY248" i="1"/>
  <c r="BU249" i="1"/>
  <c r="BV249" i="1"/>
  <c r="BW249" i="1"/>
  <c r="BX249" i="1"/>
  <c r="BY249" i="1"/>
  <c r="BU250" i="1"/>
  <c r="BV250" i="1"/>
  <c r="BW250" i="1"/>
  <c r="BX250" i="1"/>
  <c r="BY250" i="1"/>
  <c r="BU251" i="1"/>
  <c r="BV251" i="1"/>
  <c r="BW251" i="1"/>
  <c r="BX251" i="1"/>
  <c r="BY251" i="1"/>
  <c r="BU252" i="1"/>
  <c r="BV252" i="1"/>
  <c r="BW252" i="1"/>
  <c r="BX252" i="1"/>
  <c r="BY252" i="1"/>
  <c r="BU253" i="1"/>
  <c r="BV253" i="1"/>
  <c r="BW253" i="1"/>
  <c r="BX253" i="1"/>
  <c r="BY253" i="1"/>
  <c r="BU254" i="1"/>
  <c r="BV254" i="1"/>
  <c r="BW254" i="1"/>
  <c r="BX254" i="1"/>
  <c r="BY254" i="1"/>
  <c r="BU255" i="1"/>
  <c r="BV255" i="1"/>
  <c r="BW255" i="1"/>
  <c r="BX255" i="1"/>
  <c r="BY255" i="1"/>
  <c r="BU256" i="1"/>
  <c r="BV256" i="1"/>
  <c r="BW256" i="1"/>
  <c r="BX256" i="1"/>
  <c r="BY256" i="1"/>
  <c r="BU257" i="1"/>
  <c r="BV257" i="1"/>
  <c r="BW257" i="1"/>
  <c r="BX257" i="1"/>
  <c r="BY257" i="1"/>
  <c r="BU258" i="1"/>
  <c r="BV258" i="1"/>
  <c r="BW258" i="1"/>
  <c r="BX258" i="1"/>
  <c r="BY258" i="1"/>
  <c r="BU259" i="1"/>
  <c r="BV259" i="1"/>
  <c r="BW259" i="1"/>
  <c r="BX259" i="1"/>
  <c r="BY259" i="1"/>
  <c r="BU260" i="1"/>
  <c r="BV260" i="1"/>
  <c r="BW260" i="1"/>
  <c r="BX260" i="1"/>
  <c r="BY260" i="1"/>
  <c r="BU261" i="1"/>
  <c r="BV261" i="1"/>
  <c r="BW261" i="1"/>
  <c r="BX261" i="1"/>
  <c r="BY261" i="1"/>
  <c r="BU262" i="1"/>
  <c r="BV262" i="1"/>
  <c r="BW262" i="1"/>
  <c r="BX262" i="1"/>
  <c r="BY262" i="1"/>
  <c r="BU263" i="1"/>
  <c r="BV263" i="1"/>
  <c r="BW263" i="1"/>
  <c r="BX263" i="1"/>
  <c r="BY263" i="1"/>
  <c r="BU264" i="1"/>
  <c r="BV264" i="1"/>
  <c r="BW264" i="1"/>
  <c r="BX264" i="1"/>
  <c r="BY264" i="1"/>
  <c r="BU265" i="1"/>
  <c r="BV265" i="1"/>
  <c r="BW265" i="1"/>
  <c r="BX265" i="1"/>
  <c r="BY265" i="1"/>
  <c r="BU266" i="1"/>
  <c r="BV266" i="1"/>
  <c r="BW266" i="1"/>
  <c r="BX266" i="1"/>
  <c r="BY266" i="1"/>
  <c r="BU267" i="1"/>
  <c r="BV267" i="1"/>
  <c r="BW267" i="1"/>
  <c r="BX267" i="1"/>
  <c r="BY267" i="1"/>
  <c r="BU268" i="1"/>
  <c r="BV268" i="1"/>
  <c r="BW268" i="1"/>
  <c r="BX268" i="1"/>
  <c r="BY268" i="1"/>
  <c r="BU269" i="1"/>
  <c r="BV269" i="1"/>
  <c r="BW269" i="1"/>
  <c r="BX269" i="1"/>
  <c r="BY269" i="1"/>
  <c r="BU270" i="1"/>
  <c r="BV270" i="1"/>
  <c r="BW270" i="1"/>
  <c r="BX270" i="1"/>
  <c r="BY270" i="1"/>
  <c r="BU271" i="1"/>
  <c r="BV271" i="1"/>
  <c r="BW271" i="1"/>
  <c r="BX271" i="1"/>
  <c r="BY271" i="1"/>
  <c r="BU272" i="1"/>
  <c r="BV272" i="1"/>
  <c r="BW272" i="1"/>
  <c r="BX272" i="1"/>
  <c r="BY272" i="1"/>
  <c r="BY2" i="1"/>
  <c r="BX2" i="1"/>
  <c r="BW2" i="1"/>
  <c r="BV2" i="1"/>
  <c r="BU2" i="1"/>
  <c r="BQ3" i="1"/>
  <c r="BR3" i="1"/>
  <c r="BS3" i="1"/>
  <c r="BT3" i="1"/>
  <c r="BQ4" i="1"/>
  <c r="BR4" i="1"/>
  <c r="BS4" i="1"/>
  <c r="BT4" i="1"/>
  <c r="BQ5" i="1"/>
  <c r="BR5" i="1"/>
  <c r="BS5" i="1"/>
  <c r="BT5" i="1"/>
  <c r="BQ6" i="1"/>
  <c r="BR6" i="1"/>
  <c r="BS6" i="1"/>
  <c r="BT6" i="1"/>
  <c r="BQ7" i="1"/>
  <c r="BR7" i="1"/>
  <c r="BS7" i="1"/>
  <c r="BT7" i="1"/>
  <c r="BQ8" i="1"/>
  <c r="BR8" i="1"/>
  <c r="BS8" i="1"/>
  <c r="BT8" i="1"/>
  <c r="BQ9" i="1"/>
  <c r="BR9" i="1"/>
  <c r="BS9" i="1"/>
  <c r="BT9" i="1"/>
  <c r="BQ10" i="1"/>
  <c r="BR10" i="1"/>
  <c r="BS10" i="1"/>
  <c r="BT10" i="1"/>
  <c r="BQ11" i="1"/>
  <c r="BR11" i="1"/>
  <c r="BS11" i="1"/>
  <c r="BT11" i="1"/>
  <c r="BQ12" i="1"/>
  <c r="BR12" i="1"/>
  <c r="BS12" i="1"/>
  <c r="BT12" i="1"/>
  <c r="BQ13" i="1"/>
  <c r="BR13" i="1"/>
  <c r="BS13" i="1"/>
  <c r="BT13" i="1"/>
  <c r="BQ14" i="1"/>
  <c r="BR14" i="1"/>
  <c r="BS14" i="1"/>
  <c r="BT14" i="1"/>
  <c r="BQ15" i="1"/>
  <c r="BR15" i="1"/>
  <c r="BS15" i="1"/>
  <c r="BT15" i="1"/>
  <c r="BQ16" i="1"/>
  <c r="BR16" i="1"/>
  <c r="BS16" i="1"/>
  <c r="BT16" i="1"/>
  <c r="BQ17" i="1"/>
  <c r="BR17" i="1"/>
  <c r="BS17" i="1"/>
  <c r="BT17" i="1"/>
  <c r="BQ18" i="1"/>
  <c r="BR18" i="1"/>
  <c r="BS18" i="1"/>
  <c r="BT18" i="1"/>
  <c r="BQ19" i="1"/>
  <c r="BR19" i="1"/>
  <c r="BS19" i="1"/>
  <c r="BT19" i="1"/>
  <c r="BQ20" i="1"/>
  <c r="BR20" i="1"/>
  <c r="BS20" i="1"/>
  <c r="BT20" i="1"/>
  <c r="BQ21" i="1"/>
  <c r="BR21" i="1"/>
  <c r="BS21" i="1"/>
  <c r="BT21" i="1"/>
  <c r="BQ22" i="1"/>
  <c r="BR22" i="1"/>
  <c r="BS22" i="1"/>
  <c r="BT22" i="1"/>
  <c r="BQ23" i="1"/>
  <c r="BR23" i="1"/>
  <c r="BS23" i="1"/>
  <c r="BT23" i="1"/>
  <c r="BQ24" i="1"/>
  <c r="BR24" i="1"/>
  <c r="BS24" i="1"/>
  <c r="BT24" i="1"/>
  <c r="BQ25" i="1"/>
  <c r="BR25" i="1"/>
  <c r="BS25" i="1"/>
  <c r="BT25" i="1"/>
  <c r="BQ26" i="1"/>
  <c r="BR26" i="1"/>
  <c r="BS26" i="1"/>
  <c r="BT26" i="1"/>
  <c r="BQ27" i="1"/>
  <c r="BR27" i="1"/>
  <c r="BS27" i="1"/>
  <c r="BT27" i="1"/>
  <c r="BQ28" i="1"/>
  <c r="BR28" i="1"/>
  <c r="BS28" i="1"/>
  <c r="BT28" i="1"/>
  <c r="BQ29" i="1"/>
  <c r="BR29" i="1"/>
  <c r="BS29" i="1"/>
  <c r="BT29" i="1"/>
  <c r="BQ30" i="1"/>
  <c r="BR30" i="1"/>
  <c r="BS30" i="1"/>
  <c r="BT30" i="1"/>
  <c r="BQ31" i="1"/>
  <c r="BR31" i="1"/>
  <c r="BS31" i="1"/>
  <c r="BT31" i="1"/>
  <c r="BQ32" i="1"/>
  <c r="BR32" i="1"/>
  <c r="BS32" i="1"/>
  <c r="BT32" i="1"/>
  <c r="BQ33" i="1"/>
  <c r="BR33" i="1"/>
  <c r="BS33" i="1"/>
  <c r="BT33" i="1"/>
  <c r="BQ34" i="1"/>
  <c r="BR34" i="1"/>
  <c r="BS34" i="1"/>
  <c r="BT34" i="1"/>
  <c r="BQ35" i="1"/>
  <c r="BR35" i="1"/>
  <c r="BS35" i="1"/>
  <c r="BT35" i="1"/>
  <c r="BQ36" i="1"/>
  <c r="BR36" i="1"/>
  <c r="BS36" i="1"/>
  <c r="BT36" i="1"/>
  <c r="BQ37" i="1"/>
  <c r="BR37" i="1"/>
  <c r="BS37" i="1"/>
  <c r="BT37" i="1"/>
  <c r="BQ38" i="1"/>
  <c r="BR38" i="1"/>
  <c r="BS38" i="1"/>
  <c r="BT38" i="1"/>
  <c r="BQ39" i="1"/>
  <c r="BR39" i="1"/>
  <c r="BS39" i="1"/>
  <c r="BT39" i="1"/>
  <c r="BQ40" i="1"/>
  <c r="BR40" i="1"/>
  <c r="BS40" i="1"/>
  <c r="BT40" i="1"/>
  <c r="BQ41" i="1"/>
  <c r="BR41" i="1"/>
  <c r="BS41" i="1"/>
  <c r="BT41" i="1"/>
  <c r="BQ42" i="1"/>
  <c r="BR42" i="1"/>
  <c r="BS42" i="1"/>
  <c r="BT42" i="1"/>
  <c r="BQ43" i="1"/>
  <c r="BR43" i="1"/>
  <c r="BS43" i="1"/>
  <c r="BT43" i="1"/>
  <c r="BQ44" i="1"/>
  <c r="BR44" i="1"/>
  <c r="BS44" i="1"/>
  <c r="BT44" i="1"/>
  <c r="BQ45" i="1"/>
  <c r="BR45" i="1"/>
  <c r="BS45" i="1"/>
  <c r="BT45" i="1"/>
  <c r="BQ46" i="1"/>
  <c r="BR46" i="1"/>
  <c r="BS46" i="1"/>
  <c r="BT46" i="1"/>
  <c r="BQ47" i="1"/>
  <c r="BR47" i="1"/>
  <c r="BS47" i="1"/>
  <c r="BT47" i="1"/>
  <c r="BQ48" i="1"/>
  <c r="BR48" i="1"/>
  <c r="BS48" i="1"/>
  <c r="BT48" i="1"/>
  <c r="BQ49" i="1"/>
  <c r="BR49" i="1"/>
  <c r="BS49" i="1"/>
  <c r="BT49" i="1"/>
  <c r="BQ50" i="1"/>
  <c r="BR50" i="1"/>
  <c r="BS50" i="1"/>
  <c r="BT50" i="1"/>
  <c r="BQ51" i="1"/>
  <c r="BR51" i="1"/>
  <c r="BS51" i="1"/>
  <c r="BT51" i="1"/>
  <c r="BQ52" i="1"/>
  <c r="BR52" i="1"/>
  <c r="BS52" i="1"/>
  <c r="BT52" i="1"/>
  <c r="BQ53" i="1"/>
  <c r="BR53" i="1"/>
  <c r="BS53" i="1"/>
  <c r="BT53" i="1"/>
  <c r="BQ54" i="1"/>
  <c r="BR54" i="1"/>
  <c r="BS54" i="1"/>
  <c r="BT54" i="1"/>
  <c r="BQ55" i="1"/>
  <c r="BR55" i="1"/>
  <c r="BS55" i="1"/>
  <c r="BT55" i="1"/>
  <c r="BQ56" i="1"/>
  <c r="BR56" i="1"/>
  <c r="BS56" i="1"/>
  <c r="BT56" i="1"/>
  <c r="BQ57" i="1"/>
  <c r="BR57" i="1"/>
  <c r="BS57" i="1"/>
  <c r="BT57" i="1"/>
  <c r="BQ58" i="1"/>
  <c r="BR58" i="1"/>
  <c r="BS58" i="1"/>
  <c r="BT58" i="1"/>
  <c r="BQ59" i="1"/>
  <c r="BR59" i="1"/>
  <c r="BS59" i="1"/>
  <c r="BT59" i="1"/>
  <c r="BQ60" i="1"/>
  <c r="BR60" i="1"/>
  <c r="BS60" i="1"/>
  <c r="BT60" i="1"/>
  <c r="BQ61" i="1"/>
  <c r="BR61" i="1"/>
  <c r="BS61" i="1"/>
  <c r="BT61" i="1"/>
  <c r="BQ62" i="1"/>
  <c r="BR62" i="1"/>
  <c r="BS62" i="1"/>
  <c r="BT62" i="1"/>
  <c r="BQ63" i="1"/>
  <c r="BR63" i="1"/>
  <c r="BS63" i="1"/>
  <c r="BT63" i="1"/>
  <c r="BQ64" i="1"/>
  <c r="BR64" i="1"/>
  <c r="BS64" i="1"/>
  <c r="BT64" i="1"/>
  <c r="BQ65" i="1"/>
  <c r="BR65" i="1"/>
  <c r="BS65" i="1"/>
  <c r="BT65" i="1"/>
  <c r="BQ66" i="1"/>
  <c r="BR66" i="1"/>
  <c r="BS66" i="1"/>
  <c r="BT66" i="1"/>
  <c r="BQ67" i="1"/>
  <c r="BR67" i="1"/>
  <c r="BS67" i="1"/>
  <c r="BT67" i="1"/>
  <c r="BQ68" i="1"/>
  <c r="BR68" i="1"/>
  <c r="BS68" i="1"/>
  <c r="BT68" i="1"/>
  <c r="BQ69" i="1"/>
  <c r="BR69" i="1"/>
  <c r="BS69" i="1"/>
  <c r="BT69" i="1"/>
  <c r="BQ70" i="1"/>
  <c r="BR70" i="1"/>
  <c r="BS70" i="1"/>
  <c r="BT70" i="1"/>
  <c r="BQ71" i="1"/>
  <c r="BR71" i="1"/>
  <c r="BS71" i="1"/>
  <c r="BT71" i="1"/>
  <c r="BQ72" i="1"/>
  <c r="BR72" i="1"/>
  <c r="BS72" i="1"/>
  <c r="BT72" i="1"/>
  <c r="BQ73" i="1"/>
  <c r="BR73" i="1"/>
  <c r="BS73" i="1"/>
  <c r="BT73" i="1"/>
  <c r="BQ74" i="1"/>
  <c r="BR74" i="1"/>
  <c r="BS74" i="1"/>
  <c r="BT74" i="1"/>
  <c r="BQ75" i="1"/>
  <c r="BR75" i="1"/>
  <c r="BS75" i="1"/>
  <c r="BT75" i="1"/>
  <c r="BQ76" i="1"/>
  <c r="BR76" i="1"/>
  <c r="BS76" i="1"/>
  <c r="BT76" i="1"/>
  <c r="BQ77" i="1"/>
  <c r="BR77" i="1"/>
  <c r="BS77" i="1"/>
  <c r="BT77" i="1"/>
  <c r="BQ78" i="1"/>
  <c r="BR78" i="1"/>
  <c r="BS78" i="1"/>
  <c r="BT78" i="1"/>
  <c r="BQ79" i="1"/>
  <c r="BR79" i="1"/>
  <c r="BS79" i="1"/>
  <c r="BT79" i="1"/>
  <c r="BQ80" i="1"/>
  <c r="BR80" i="1"/>
  <c r="BS80" i="1"/>
  <c r="BT80" i="1"/>
  <c r="BQ81" i="1"/>
  <c r="BR81" i="1"/>
  <c r="BS81" i="1"/>
  <c r="BT81" i="1"/>
  <c r="BQ82" i="1"/>
  <c r="BR82" i="1"/>
  <c r="BS82" i="1"/>
  <c r="BT82" i="1"/>
  <c r="BQ83" i="1"/>
  <c r="BR83" i="1"/>
  <c r="BS83" i="1"/>
  <c r="BT83" i="1"/>
  <c r="BQ84" i="1"/>
  <c r="BR84" i="1"/>
  <c r="BS84" i="1"/>
  <c r="BT84" i="1"/>
  <c r="BQ85" i="1"/>
  <c r="BR85" i="1"/>
  <c r="BS85" i="1"/>
  <c r="BT85" i="1"/>
  <c r="BQ86" i="1"/>
  <c r="BR86" i="1"/>
  <c r="BS86" i="1"/>
  <c r="BT86" i="1"/>
  <c r="BQ87" i="1"/>
  <c r="BR87" i="1"/>
  <c r="BS87" i="1"/>
  <c r="BT87" i="1"/>
  <c r="BQ88" i="1"/>
  <c r="BR88" i="1"/>
  <c r="BS88" i="1"/>
  <c r="BT88" i="1"/>
  <c r="BQ89" i="1"/>
  <c r="BR89" i="1"/>
  <c r="BS89" i="1"/>
  <c r="BT89" i="1"/>
  <c r="BQ90" i="1"/>
  <c r="BR90" i="1"/>
  <c r="BS90" i="1"/>
  <c r="BT90" i="1"/>
  <c r="BQ91" i="1"/>
  <c r="BR91" i="1"/>
  <c r="BS91" i="1"/>
  <c r="BT91" i="1"/>
  <c r="BQ92" i="1"/>
  <c r="BR92" i="1"/>
  <c r="BS92" i="1"/>
  <c r="BT92" i="1"/>
  <c r="BQ93" i="1"/>
  <c r="BR93" i="1"/>
  <c r="BS93" i="1"/>
  <c r="BT93" i="1"/>
  <c r="BQ94" i="1"/>
  <c r="BR94" i="1"/>
  <c r="BS94" i="1"/>
  <c r="BT94" i="1"/>
  <c r="BQ95" i="1"/>
  <c r="BR95" i="1"/>
  <c r="BS95" i="1"/>
  <c r="BT95" i="1"/>
  <c r="BQ96" i="1"/>
  <c r="BR96" i="1"/>
  <c r="BS96" i="1"/>
  <c r="BT96" i="1"/>
  <c r="BQ97" i="1"/>
  <c r="BR97" i="1"/>
  <c r="BS97" i="1"/>
  <c r="BT97" i="1"/>
  <c r="BQ98" i="1"/>
  <c r="BR98" i="1"/>
  <c r="BS98" i="1"/>
  <c r="BT98" i="1"/>
  <c r="BQ99" i="1"/>
  <c r="BR99" i="1"/>
  <c r="BS99" i="1"/>
  <c r="BT99" i="1"/>
  <c r="BQ100" i="1"/>
  <c r="BR100" i="1"/>
  <c r="BS100" i="1"/>
  <c r="BT100" i="1"/>
  <c r="BQ101" i="1"/>
  <c r="BR101" i="1"/>
  <c r="BS101" i="1"/>
  <c r="BT101" i="1"/>
  <c r="BQ102" i="1"/>
  <c r="BR102" i="1"/>
  <c r="BS102" i="1"/>
  <c r="BT102" i="1"/>
  <c r="BQ103" i="1"/>
  <c r="BR103" i="1"/>
  <c r="BS103" i="1"/>
  <c r="BT103" i="1"/>
  <c r="BQ104" i="1"/>
  <c r="BR104" i="1"/>
  <c r="BS104" i="1"/>
  <c r="BT104" i="1"/>
  <c r="BQ105" i="1"/>
  <c r="BR105" i="1"/>
  <c r="BS105" i="1"/>
  <c r="BT105" i="1"/>
  <c r="BQ106" i="1"/>
  <c r="BR106" i="1"/>
  <c r="BS106" i="1"/>
  <c r="BT106" i="1"/>
  <c r="BQ107" i="1"/>
  <c r="BR107" i="1"/>
  <c r="BS107" i="1"/>
  <c r="BT107" i="1"/>
  <c r="BQ108" i="1"/>
  <c r="BR108" i="1"/>
  <c r="BS108" i="1"/>
  <c r="BT108" i="1"/>
  <c r="BQ109" i="1"/>
  <c r="BR109" i="1"/>
  <c r="BS109" i="1"/>
  <c r="BT109" i="1"/>
  <c r="BQ110" i="1"/>
  <c r="BR110" i="1"/>
  <c r="BS110" i="1"/>
  <c r="BT110" i="1"/>
  <c r="BQ111" i="1"/>
  <c r="BR111" i="1"/>
  <c r="BS111" i="1"/>
  <c r="BT111" i="1"/>
  <c r="BQ112" i="1"/>
  <c r="BR112" i="1"/>
  <c r="BS112" i="1"/>
  <c r="BT112" i="1"/>
  <c r="BQ113" i="1"/>
  <c r="BR113" i="1"/>
  <c r="BS113" i="1"/>
  <c r="BT113" i="1"/>
  <c r="BQ114" i="1"/>
  <c r="BR114" i="1"/>
  <c r="BS114" i="1"/>
  <c r="BT114" i="1"/>
  <c r="BQ115" i="1"/>
  <c r="BR115" i="1"/>
  <c r="BS115" i="1"/>
  <c r="BT115" i="1"/>
  <c r="BQ116" i="1"/>
  <c r="BR116" i="1"/>
  <c r="BS116" i="1"/>
  <c r="BT116" i="1"/>
  <c r="BQ117" i="1"/>
  <c r="BR117" i="1"/>
  <c r="BS117" i="1"/>
  <c r="BT117" i="1"/>
  <c r="BQ118" i="1"/>
  <c r="BR118" i="1"/>
  <c r="BS118" i="1"/>
  <c r="BT118" i="1"/>
  <c r="BQ119" i="1"/>
  <c r="BR119" i="1"/>
  <c r="BS119" i="1"/>
  <c r="BT119" i="1"/>
  <c r="BQ120" i="1"/>
  <c r="BR120" i="1"/>
  <c r="BS120" i="1"/>
  <c r="BT120" i="1"/>
  <c r="BQ121" i="1"/>
  <c r="BR121" i="1"/>
  <c r="BS121" i="1"/>
  <c r="BT121" i="1"/>
  <c r="BQ122" i="1"/>
  <c r="BR122" i="1"/>
  <c r="BS122" i="1"/>
  <c r="BT122" i="1"/>
  <c r="BQ123" i="1"/>
  <c r="BR123" i="1"/>
  <c r="BS123" i="1"/>
  <c r="BT123" i="1"/>
  <c r="BQ124" i="1"/>
  <c r="BR124" i="1"/>
  <c r="BS124" i="1"/>
  <c r="BT124" i="1"/>
  <c r="BQ125" i="1"/>
  <c r="BR125" i="1"/>
  <c r="BS125" i="1"/>
  <c r="BT125" i="1"/>
  <c r="BQ126" i="1"/>
  <c r="BR126" i="1"/>
  <c r="BS126" i="1"/>
  <c r="BT126" i="1"/>
  <c r="BQ127" i="1"/>
  <c r="BR127" i="1"/>
  <c r="BS127" i="1"/>
  <c r="BT127" i="1"/>
  <c r="BQ128" i="1"/>
  <c r="BR128" i="1"/>
  <c r="BS128" i="1"/>
  <c r="BT128" i="1"/>
  <c r="BQ129" i="1"/>
  <c r="BR129" i="1"/>
  <c r="BS129" i="1"/>
  <c r="BT129" i="1"/>
  <c r="BQ130" i="1"/>
  <c r="BR130" i="1"/>
  <c r="BS130" i="1"/>
  <c r="BT130" i="1"/>
  <c r="BQ131" i="1"/>
  <c r="BR131" i="1"/>
  <c r="BS131" i="1"/>
  <c r="BT131" i="1"/>
  <c r="BQ132" i="1"/>
  <c r="BR132" i="1"/>
  <c r="BS132" i="1"/>
  <c r="BT132" i="1"/>
  <c r="BQ133" i="1"/>
  <c r="BR133" i="1"/>
  <c r="BS133" i="1"/>
  <c r="BT133" i="1"/>
  <c r="BQ134" i="1"/>
  <c r="BR134" i="1"/>
  <c r="BS134" i="1"/>
  <c r="BT134" i="1"/>
  <c r="BQ135" i="1"/>
  <c r="BR135" i="1"/>
  <c r="BS135" i="1"/>
  <c r="BT135" i="1"/>
  <c r="BQ136" i="1"/>
  <c r="BR136" i="1"/>
  <c r="BS136" i="1"/>
  <c r="BT136" i="1"/>
  <c r="BQ137" i="1"/>
  <c r="BR137" i="1"/>
  <c r="BS137" i="1"/>
  <c r="BT137" i="1"/>
  <c r="BQ138" i="1"/>
  <c r="BR138" i="1"/>
  <c r="BS138" i="1"/>
  <c r="BT138" i="1"/>
  <c r="BQ139" i="1"/>
  <c r="BR139" i="1"/>
  <c r="BS139" i="1"/>
  <c r="BT139" i="1"/>
  <c r="BQ140" i="1"/>
  <c r="BR140" i="1"/>
  <c r="BS140" i="1"/>
  <c r="BT140" i="1"/>
  <c r="BQ141" i="1"/>
  <c r="BR141" i="1"/>
  <c r="BS141" i="1"/>
  <c r="BT141" i="1"/>
  <c r="BQ142" i="1"/>
  <c r="BR142" i="1"/>
  <c r="BS142" i="1"/>
  <c r="BT142" i="1"/>
  <c r="BQ143" i="1"/>
  <c r="BR143" i="1"/>
  <c r="BS143" i="1"/>
  <c r="BT143" i="1"/>
  <c r="BQ144" i="1"/>
  <c r="BR144" i="1"/>
  <c r="BS144" i="1"/>
  <c r="BT144" i="1"/>
  <c r="BQ145" i="1"/>
  <c r="BR145" i="1"/>
  <c r="BS145" i="1"/>
  <c r="BT145" i="1"/>
  <c r="BQ146" i="1"/>
  <c r="BR146" i="1"/>
  <c r="BS146" i="1"/>
  <c r="BT146" i="1"/>
  <c r="BQ147" i="1"/>
  <c r="BR147" i="1"/>
  <c r="BS147" i="1"/>
  <c r="BT147" i="1"/>
  <c r="BQ148" i="1"/>
  <c r="BR148" i="1"/>
  <c r="BS148" i="1"/>
  <c r="BT148" i="1"/>
  <c r="BQ149" i="1"/>
  <c r="BR149" i="1"/>
  <c r="BS149" i="1"/>
  <c r="BT149" i="1"/>
  <c r="BQ150" i="1"/>
  <c r="BR150" i="1"/>
  <c r="BS150" i="1"/>
  <c r="BT150" i="1"/>
  <c r="BQ151" i="1"/>
  <c r="BR151" i="1"/>
  <c r="BS151" i="1"/>
  <c r="BT151" i="1"/>
  <c r="BQ152" i="1"/>
  <c r="BR152" i="1"/>
  <c r="BS152" i="1"/>
  <c r="BT152" i="1"/>
  <c r="BQ153" i="1"/>
  <c r="BR153" i="1"/>
  <c r="BS153" i="1"/>
  <c r="BT153" i="1"/>
  <c r="BQ154" i="1"/>
  <c r="BR154" i="1"/>
  <c r="BS154" i="1"/>
  <c r="BT154" i="1"/>
  <c r="BQ155" i="1"/>
  <c r="BR155" i="1"/>
  <c r="BS155" i="1"/>
  <c r="BT155" i="1"/>
  <c r="BQ156" i="1"/>
  <c r="BR156" i="1"/>
  <c r="BS156" i="1"/>
  <c r="BT156" i="1"/>
  <c r="BQ157" i="1"/>
  <c r="BR157" i="1"/>
  <c r="BS157" i="1"/>
  <c r="BT157" i="1"/>
  <c r="BQ158" i="1"/>
  <c r="BR158" i="1"/>
  <c r="BS158" i="1"/>
  <c r="BT158" i="1"/>
  <c r="BQ159" i="1"/>
  <c r="BR159" i="1"/>
  <c r="BS159" i="1"/>
  <c r="BT159" i="1"/>
  <c r="BQ160" i="1"/>
  <c r="BR160" i="1"/>
  <c r="BS160" i="1"/>
  <c r="BT160" i="1"/>
  <c r="BQ161" i="1"/>
  <c r="BR161" i="1"/>
  <c r="BS161" i="1"/>
  <c r="BT161" i="1"/>
  <c r="BQ162" i="1"/>
  <c r="BR162" i="1"/>
  <c r="BS162" i="1"/>
  <c r="BT162" i="1"/>
  <c r="BQ163" i="1"/>
  <c r="BR163" i="1"/>
  <c r="BS163" i="1"/>
  <c r="BT163" i="1"/>
  <c r="BQ164" i="1"/>
  <c r="BR164" i="1"/>
  <c r="BS164" i="1"/>
  <c r="BT164" i="1"/>
  <c r="BQ165" i="1"/>
  <c r="BR165" i="1"/>
  <c r="BS165" i="1"/>
  <c r="BT165" i="1"/>
  <c r="BQ166" i="1"/>
  <c r="BR166" i="1"/>
  <c r="BS166" i="1"/>
  <c r="BT166" i="1"/>
  <c r="BQ167" i="1"/>
  <c r="BR167" i="1"/>
  <c r="BS167" i="1"/>
  <c r="BT167" i="1"/>
  <c r="BQ168" i="1"/>
  <c r="BR168" i="1"/>
  <c r="BS168" i="1"/>
  <c r="BT168" i="1"/>
  <c r="BQ169" i="1"/>
  <c r="BR169" i="1"/>
  <c r="BS169" i="1"/>
  <c r="BT169" i="1"/>
  <c r="BQ170" i="1"/>
  <c r="BR170" i="1"/>
  <c r="BS170" i="1"/>
  <c r="BT170" i="1"/>
  <c r="BQ171" i="1"/>
  <c r="BR171" i="1"/>
  <c r="BS171" i="1"/>
  <c r="BT171" i="1"/>
  <c r="BQ172" i="1"/>
  <c r="BR172" i="1"/>
  <c r="BS172" i="1"/>
  <c r="BT172" i="1"/>
  <c r="BQ173" i="1"/>
  <c r="BR173" i="1"/>
  <c r="BS173" i="1"/>
  <c r="BT173" i="1"/>
  <c r="BQ174" i="1"/>
  <c r="BR174" i="1"/>
  <c r="BS174" i="1"/>
  <c r="BT174" i="1"/>
  <c r="BQ175" i="1"/>
  <c r="BR175" i="1"/>
  <c r="BS175" i="1"/>
  <c r="BT175" i="1"/>
  <c r="BQ176" i="1"/>
  <c r="BR176" i="1"/>
  <c r="BS176" i="1"/>
  <c r="BT176" i="1"/>
  <c r="BQ177" i="1"/>
  <c r="BR177" i="1"/>
  <c r="BS177" i="1"/>
  <c r="BT177" i="1"/>
  <c r="BQ178" i="1"/>
  <c r="BR178" i="1"/>
  <c r="BS178" i="1"/>
  <c r="BT178" i="1"/>
  <c r="BQ179" i="1"/>
  <c r="BR179" i="1"/>
  <c r="BS179" i="1"/>
  <c r="BT179" i="1"/>
  <c r="BQ180" i="1"/>
  <c r="BR180" i="1"/>
  <c r="BS180" i="1"/>
  <c r="BT180" i="1"/>
  <c r="BQ181" i="1"/>
  <c r="BR181" i="1"/>
  <c r="BS181" i="1"/>
  <c r="BT181" i="1"/>
  <c r="BQ182" i="1"/>
  <c r="BR182" i="1"/>
  <c r="BS182" i="1"/>
  <c r="BT182" i="1"/>
  <c r="BQ183" i="1"/>
  <c r="BR183" i="1"/>
  <c r="BS183" i="1"/>
  <c r="BT183" i="1"/>
  <c r="BQ184" i="1"/>
  <c r="BR184" i="1"/>
  <c r="BS184" i="1"/>
  <c r="BT184" i="1"/>
  <c r="BQ185" i="1"/>
  <c r="BR185" i="1"/>
  <c r="BS185" i="1"/>
  <c r="BT185" i="1"/>
  <c r="BQ186" i="1"/>
  <c r="BR186" i="1"/>
  <c r="BS186" i="1"/>
  <c r="BT186" i="1"/>
  <c r="BQ187" i="1"/>
  <c r="BR187" i="1"/>
  <c r="BS187" i="1"/>
  <c r="BT187" i="1"/>
  <c r="BQ188" i="1"/>
  <c r="BR188" i="1"/>
  <c r="BS188" i="1"/>
  <c r="BT188" i="1"/>
  <c r="BQ189" i="1"/>
  <c r="BR189" i="1"/>
  <c r="BS189" i="1"/>
  <c r="BT189" i="1"/>
  <c r="BQ190" i="1"/>
  <c r="BR190" i="1"/>
  <c r="BS190" i="1"/>
  <c r="BT190" i="1"/>
  <c r="BQ191" i="1"/>
  <c r="BR191" i="1"/>
  <c r="BS191" i="1"/>
  <c r="BT191" i="1"/>
  <c r="BQ192" i="1"/>
  <c r="BR192" i="1"/>
  <c r="BS192" i="1"/>
  <c r="BT192" i="1"/>
  <c r="BQ193" i="1"/>
  <c r="BR193" i="1"/>
  <c r="BS193" i="1"/>
  <c r="BT193" i="1"/>
  <c r="BQ194" i="1"/>
  <c r="BR194" i="1"/>
  <c r="BS194" i="1"/>
  <c r="BT194" i="1"/>
  <c r="BQ195" i="1"/>
  <c r="BR195" i="1"/>
  <c r="BS195" i="1"/>
  <c r="BT195" i="1"/>
  <c r="BQ196" i="1"/>
  <c r="BR196" i="1"/>
  <c r="BS196" i="1"/>
  <c r="BT196" i="1"/>
  <c r="BQ197" i="1"/>
  <c r="BR197" i="1"/>
  <c r="BS197" i="1"/>
  <c r="BT197" i="1"/>
  <c r="BQ198" i="1"/>
  <c r="BR198" i="1"/>
  <c r="BS198" i="1"/>
  <c r="BT198" i="1"/>
  <c r="BQ199" i="1"/>
  <c r="BR199" i="1"/>
  <c r="BS199" i="1"/>
  <c r="BT199" i="1"/>
  <c r="BQ200" i="1"/>
  <c r="BR200" i="1"/>
  <c r="BS200" i="1"/>
  <c r="BT200" i="1"/>
  <c r="BQ201" i="1"/>
  <c r="BR201" i="1"/>
  <c r="BS201" i="1"/>
  <c r="BT201" i="1"/>
  <c r="BQ202" i="1"/>
  <c r="BR202" i="1"/>
  <c r="BS202" i="1"/>
  <c r="BT202" i="1"/>
  <c r="BQ203" i="1"/>
  <c r="BR203" i="1"/>
  <c r="BS203" i="1"/>
  <c r="BT203" i="1"/>
  <c r="BQ204" i="1"/>
  <c r="BR204" i="1"/>
  <c r="BS204" i="1"/>
  <c r="BT204" i="1"/>
  <c r="BQ205" i="1"/>
  <c r="BR205" i="1"/>
  <c r="BS205" i="1"/>
  <c r="BT205" i="1"/>
  <c r="BQ206" i="1"/>
  <c r="BR206" i="1"/>
  <c r="BS206" i="1"/>
  <c r="BT206" i="1"/>
  <c r="BQ207" i="1"/>
  <c r="BR207" i="1"/>
  <c r="BS207" i="1"/>
  <c r="BT207" i="1"/>
  <c r="BQ208" i="1"/>
  <c r="BR208" i="1"/>
  <c r="BS208" i="1"/>
  <c r="BT208" i="1"/>
  <c r="BQ209" i="1"/>
  <c r="BR209" i="1"/>
  <c r="BS209" i="1"/>
  <c r="BT209" i="1"/>
  <c r="BQ210" i="1"/>
  <c r="BR210" i="1"/>
  <c r="BS210" i="1"/>
  <c r="BT210" i="1"/>
  <c r="BQ211" i="1"/>
  <c r="BR211" i="1"/>
  <c r="BS211" i="1"/>
  <c r="BT211" i="1"/>
  <c r="BQ212" i="1"/>
  <c r="BR212" i="1"/>
  <c r="BS212" i="1"/>
  <c r="BT212" i="1"/>
  <c r="BQ213" i="1"/>
  <c r="BR213" i="1"/>
  <c r="BS213" i="1"/>
  <c r="BT213" i="1"/>
  <c r="BQ214" i="1"/>
  <c r="BR214" i="1"/>
  <c r="BS214" i="1"/>
  <c r="BT214" i="1"/>
  <c r="BQ215" i="1"/>
  <c r="BR215" i="1"/>
  <c r="BS215" i="1"/>
  <c r="BT215" i="1"/>
  <c r="BQ216" i="1"/>
  <c r="BR216" i="1"/>
  <c r="BS216" i="1"/>
  <c r="BT216" i="1"/>
  <c r="BQ217" i="1"/>
  <c r="BR217" i="1"/>
  <c r="BS217" i="1"/>
  <c r="BT217" i="1"/>
  <c r="BQ218" i="1"/>
  <c r="BR218" i="1"/>
  <c r="BS218" i="1"/>
  <c r="BT218" i="1"/>
  <c r="BQ219" i="1"/>
  <c r="BR219" i="1"/>
  <c r="BS219" i="1"/>
  <c r="BT219" i="1"/>
  <c r="BQ220" i="1"/>
  <c r="BR220" i="1"/>
  <c r="BS220" i="1"/>
  <c r="BT220" i="1"/>
  <c r="BQ221" i="1"/>
  <c r="BR221" i="1"/>
  <c r="BS221" i="1"/>
  <c r="BT221" i="1"/>
  <c r="BQ222" i="1"/>
  <c r="BR222" i="1"/>
  <c r="BS222" i="1"/>
  <c r="BT222" i="1"/>
  <c r="BQ223" i="1"/>
  <c r="BR223" i="1"/>
  <c r="BS223" i="1"/>
  <c r="BT223" i="1"/>
  <c r="BQ224" i="1"/>
  <c r="BR224" i="1"/>
  <c r="BS224" i="1"/>
  <c r="BT224" i="1"/>
  <c r="BQ225" i="1"/>
  <c r="BR225" i="1"/>
  <c r="BS225" i="1"/>
  <c r="BT225" i="1"/>
  <c r="BQ226" i="1"/>
  <c r="BR226" i="1"/>
  <c r="BS226" i="1"/>
  <c r="BT226" i="1"/>
  <c r="BQ227" i="1"/>
  <c r="BR227" i="1"/>
  <c r="BS227" i="1"/>
  <c r="BT227" i="1"/>
  <c r="BQ228" i="1"/>
  <c r="BR228" i="1"/>
  <c r="BS228" i="1"/>
  <c r="BT228" i="1"/>
  <c r="BQ229" i="1"/>
  <c r="BR229" i="1"/>
  <c r="BS229" i="1"/>
  <c r="BT229" i="1"/>
  <c r="BQ230" i="1"/>
  <c r="BR230" i="1"/>
  <c r="BS230" i="1"/>
  <c r="BT230" i="1"/>
  <c r="BQ231" i="1"/>
  <c r="BR231" i="1"/>
  <c r="BS231" i="1"/>
  <c r="BT231" i="1"/>
  <c r="BQ232" i="1"/>
  <c r="BR232" i="1"/>
  <c r="BS232" i="1"/>
  <c r="BT232" i="1"/>
  <c r="BQ233" i="1"/>
  <c r="BR233" i="1"/>
  <c r="BS233" i="1"/>
  <c r="BT233" i="1"/>
  <c r="BQ234" i="1"/>
  <c r="BR234" i="1"/>
  <c r="BS234" i="1"/>
  <c r="BT234" i="1"/>
  <c r="BQ235" i="1"/>
  <c r="BR235" i="1"/>
  <c r="BS235" i="1"/>
  <c r="BT235" i="1"/>
  <c r="BQ236" i="1"/>
  <c r="BR236" i="1"/>
  <c r="BS236" i="1"/>
  <c r="BT236" i="1"/>
  <c r="BQ237" i="1"/>
  <c r="BR237" i="1"/>
  <c r="BS237" i="1"/>
  <c r="BT237" i="1"/>
  <c r="BQ238" i="1"/>
  <c r="BR238" i="1"/>
  <c r="BS238" i="1"/>
  <c r="BT238" i="1"/>
  <c r="BQ239" i="1"/>
  <c r="BR239" i="1"/>
  <c r="BS239" i="1"/>
  <c r="BT239" i="1"/>
  <c r="BQ240" i="1"/>
  <c r="BR240" i="1"/>
  <c r="BS240" i="1"/>
  <c r="BT240" i="1"/>
  <c r="BQ241" i="1"/>
  <c r="BR241" i="1"/>
  <c r="BS241" i="1"/>
  <c r="BT241" i="1"/>
  <c r="BQ242" i="1"/>
  <c r="BR242" i="1"/>
  <c r="BS242" i="1"/>
  <c r="BT242" i="1"/>
  <c r="BQ243" i="1"/>
  <c r="BR243" i="1"/>
  <c r="BS243" i="1"/>
  <c r="BT243" i="1"/>
  <c r="BQ244" i="1"/>
  <c r="BR244" i="1"/>
  <c r="BS244" i="1"/>
  <c r="BT244" i="1"/>
  <c r="BQ245" i="1"/>
  <c r="BR245" i="1"/>
  <c r="BS245" i="1"/>
  <c r="BT245" i="1"/>
  <c r="BQ246" i="1"/>
  <c r="BR246" i="1"/>
  <c r="BS246" i="1"/>
  <c r="BT246" i="1"/>
  <c r="BQ247" i="1"/>
  <c r="BR247" i="1"/>
  <c r="BS247" i="1"/>
  <c r="BT247" i="1"/>
  <c r="BQ248" i="1"/>
  <c r="BR248" i="1"/>
  <c r="BS248" i="1"/>
  <c r="BT248" i="1"/>
  <c r="BQ249" i="1"/>
  <c r="BR249" i="1"/>
  <c r="BS249" i="1"/>
  <c r="BT249" i="1"/>
  <c r="BQ250" i="1"/>
  <c r="BR250" i="1"/>
  <c r="BS250" i="1"/>
  <c r="BT250" i="1"/>
  <c r="BQ251" i="1"/>
  <c r="BR251" i="1"/>
  <c r="BS251" i="1"/>
  <c r="BT251" i="1"/>
  <c r="BQ252" i="1"/>
  <c r="BR252" i="1"/>
  <c r="BS252" i="1"/>
  <c r="BT252" i="1"/>
  <c r="BQ253" i="1"/>
  <c r="BR253" i="1"/>
  <c r="BS253" i="1"/>
  <c r="BT253" i="1"/>
  <c r="BQ254" i="1"/>
  <c r="BR254" i="1"/>
  <c r="BS254" i="1"/>
  <c r="BT254" i="1"/>
  <c r="BQ255" i="1"/>
  <c r="BR255" i="1"/>
  <c r="BS255" i="1"/>
  <c r="BT255" i="1"/>
  <c r="BQ256" i="1"/>
  <c r="BR256" i="1"/>
  <c r="BS256" i="1"/>
  <c r="BT256" i="1"/>
  <c r="BQ257" i="1"/>
  <c r="BR257" i="1"/>
  <c r="BS257" i="1"/>
  <c r="BT257" i="1"/>
  <c r="BQ258" i="1"/>
  <c r="BR258" i="1"/>
  <c r="BS258" i="1"/>
  <c r="BT258" i="1"/>
  <c r="BQ259" i="1"/>
  <c r="BR259" i="1"/>
  <c r="BS259" i="1"/>
  <c r="BT259" i="1"/>
  <c r="BQ260" i="1"/>
  <c r="BR260" i="1"/>
  <c r="BS260" i="1"/>
  <c r="BT260" i="1"/>
  <c r="BQ261" i="1"/>
  <c r="BR261" i="1"/>
  <c r="BS261" i="1"/>
  <c r="BT261" i="1"/>
  <c r="BQ262" i="1"/>
  <c r="BR262" i="1"/>
  <c r="BS262" i="1"/>
  <c r="BT262" i="1"/>
  <c r="BQ263" i="1"/>
  <c r="BR263" i="1"/>
  <c r="BS263" i="1"/>
  <c r="BT263" i="1"/>
  <c r="BQ264" i="1"/>
  <c r="BR264" i="1"/>
  <c r="BS264" i="1"/>
  <c r="BT264" i="1"/>
  <c r="BQ265" i="1"/>
  <c r="BR265" i="1"/>
  <c r="BS265" i="1"/>
  <c r="BT265" i="1"/>
  <c r="BQ266" i="1"/>
  <c r="BR266" i="1"/>
  <c r="BS266" i="1"/>
  <c r="BT266" i="1"/>
  <c r="BQ267" i="1"/>
  <c r="BR267" i="1"/>
  <c r="BS267" i="1"/>
  <c r="BT267" i="1"/>
  <c r="BQ268" i="1"/>
  <c r="BR268" i="1"/>
  <c r="BS268" i="1"/>
  <c r="BT268" i="1"/>
  <c r="BQ269" i="1"/>
  <c r="BR269" i="1"/>
  <c r="BS269" i="1"/>
  <c r="BT269" i="1"/>
  <c r="BQ270" i="1"/>
  <c r="BR270" i="1"/>
  <c r="BS270" i="1"/>
  <c r="BT270" i="1"/>
  <c r="BQ271" i="1"/>
  <c r="BR271" i="1"/>
  <c r="BS271" i="1"/>
  <c r="BT271" i="1"/>
  <c r="BQ272" i="1"/>
  <c r="BR272" i="1"/>
  <c r="BS272" i="1"/>
  <c r="BT272" i="1"/>
  <c r="BT2" i="1"/>
  <c r="BS2" i="1"/>
  <c r="BR2" i="1"/>
  <c r="BQ2" i="1"/>
  <c r="BD122" i="1"/>
  <c r="BE122" i="1"/>
  <c r="BF122" i="1"/>
  <c r="BG122" i="1"/>
  <c r="BH122" i="1"/>
  <c r="BI122" i="1"/>
  <c r="BJ122" i="1"/>
  <c r="BK122" i="1"/>
  <c r="BL122" i="1"/>
  <c r="BM122" i="1"/>
  <c r="BN122" i="1"/>
  <c r="BO122" i="1"/>
  <c r="BP122" i="1"/>
  <c r="BD123" i="1"/>
  <c r="BE123" i="1"/>
  <c r="BF123" i="1"/>
  <c r="BG123" i="1"/>
  <c r="BH123" i="1"/>
  <c r="BI123" i="1"/>
  <c r="BJ123" i="1"/>
  <c r="BK123" i="1"/>
  <c r="BL123" i="1"/>
  <c r="BM123" i="1"/>
  <c r="BN123" i="1"/>
  <c r="BO123" i="1"/>
  <c r="BP123" i="1"/>
  <c r="BD124" i="1"/>
  <c r="BE124" i="1"/>
  <c r="BF124" i="1"/>
  <c r="BG124" i="1"/>
  <c r="BH124" i="1"/>
  <c r="BI124" i="1"/>
  <c r="BJ124" i="1"/>
  <c r="BK124" i="1"/>
  <c r="BL124" i="1"/>
  <c r="BM124" i="1"/>
  <c r="BN124" i="1"/>
  <c r="BO124" i="1"/>
  <c r="BP124" i="1"/>
  <c r="BD125" i="1"/>
  <c r="BE125" i="1"/>
  <c r="BF125" i="1"/>
  <c r="BG125" i="1"/>
  <c r="BH125" i="1"/>
  <c r="BI125" i="1"/>
  <c r="BJ125" i="1"/>
  <c r="BK125" i="1"/>
  <c r="BL125" i="1"/>
  <c r="BM125" i="1"/>
  <c r="BN125" i="1"/>
  <c r="BO125" i="1"/>
  <c r="BP125" i="1"/>
  <c r="BD126" i="1"/>
  <c r="BE126" i="1"/>
  <c r="BF126" i="1"/>
  <c r="BG126" i="1"/>
  <c r="BH126" i="1"/>
  <c r="BI126" i="1"/>
  <c r="BJ126" i="1"/>
  <c r="BK126" i="1"/>
  <c r="BL126" i="1"/>
  <c r="BM126" i="1"/>
  <c r="BN126" i="1"/>
  <c r="BO126" i="1"/>
  <c r="BP126" i="1"/>
  <c r="BD127" i="1"/>
  <c r="BE127" i="1"/>
  <c r="BF127" i="1"/>
  <c r="BG127" i="1"/>
  <c r="BH127" i="1"/>
  <c r="BI127" i="1"/>
  <c r="BJ127" i="1"/>
  <c r="BK127" i="1"/>
  <c r="BL127" i="1"/>
  <c r="BM127" i="1"/>
  <c r="BN127" i="1"/>
  <c r="BO127" i="1"/>
  <c r="BP127" i="1"/>
  <c r="BD128" i="1"/>
  <c r="BE128" i="1"/>
  <c r="BF128" i="1"/>
  <c r="BG128" i="1"/>
  <c r="BH128" i="1"/>
  <c r="BI128" i="1"/>
  <c r="BJ128" i="1"/>
  <c r="BK128" i="1"/>
  <c r="BL128" i="1"/>
  <c r="BM128" i="1"/>
  <c r="BN128" i="1"/>
  <c r="BO128" i="1"/>
  <c r="BP128" i="1"/>
  <c r="BD129" i="1"/>
  <c r="BE129" i="1"/>
  <c r="BF129" i="1"/>
  <c r="BG129" i="1"/>
  <c r="BH129" i="1"/>
  <c r="BI129" i="1"/>
  <c r="BJ129" i="1"/>
  <c r="BK129" i="1"/>
  <c r="BL129" i="1"/>
  <c r="BM129" i="1"/>
  <c r="BN129" i="1"/>
  <c r="BO129" i="1"/>
  <c r="BP129" i="1"/>
  <c r="BD130" i="1"/>
  <c r="BE130" i="1"/>
  <c r="BF130" i="1"/>
  <c r="BG130" i="1"/>
  <c r="BH130" i="1"/>
  <c r="BI130" i="1"/>
  <c r="BJ130" i="1"/>
  <c r="BK130" i="1"/>
  <c r="BL130" i="1"/>
  <c r="BM130" i="1"/>
  <c r="BN130" i="1"/>
  <c r="BO130" i="1"/>
  <c r="BP130" i="1"/>
  <c r="BD131" i="1"/>
  <c r="BE131" i="1"/>
  <c r="BF131" i="1"/>
  <c r="BG131" i="1"/>
  <c r="BH131" i="1"/>
  <c r="BI131" i="1"/>
  <c r="BJ131" i="1"/>
  <c r="BK131" i="1"/>
  <c r="BL131" i="1"/>
  <c r="BM131" i="1"/>
  <c r="BN131" i="1"/>
  <c r="BO131" i="1"/>
  <c r="BP131" i="1"/>
  <c r="BD132" i="1"/>
  <c r="BE132" i="1"/>
  <c r="BF132" i="1"/>
  <c r="BG132" i="1"/>
  <c r="BH132" i="1"/>
  <c r="BI132" i="1"/>
  <c r="BJ132" i="1"/>
  <c r="BK132" i="1"/>
  <c r="BL132" i="1"/>
  <c r="BM132" i="1"/>
  <c r="BN132" i="1"/>
  <c r="BO132" i="1"/>
  <c r="BP132" i="1"/>
  <c r="BD133" i="1"/>
  <c r="BE133" i="1"/>
  <c r="BF133" i="1"/>
  <c r="BG133" i="1"/>
  <c r="BH133" i="1"/>
  <c r="BI133" i="1"/>
  <c r="BJ133" i="1"/>
  <c r="BK133" i="1"/>
  <c r="BL133" i="1"/>
  <c r="BM133" i="1"/>
  <c r="BN133" i="1"/>
  <c r="BO133" i="1"/>
  <c r="BP133" i="1"/>
  <c r="BD134" i="1"/>
  <c r="BE134" i="1"/>
  <c r="BF134" i="1"/>
  <c r="BG134" i="1"/>
  <c r="BH134" i="1"/>
  <c r="BI134" i="1"/>
  <c r="BJ134" i="1"/>
  <c r="BK134" i="1"/>
  <c r="BL134" i="1"/>
  <c r="BM134" i="1"/>
  <c r="BN134" i="1"/>
  <c r="BO134" i="1"/>
  <c r="BP134" i="1"/>
  <c r="BD135" i="1"/>
  <c r="BE135" i="1"/>
  <c r="BF135" i="1"/>
  <c r="BG135" i="1"/>
  <c r="BH135" i="1"/>
  <c r="BI135" i="1"/>
  <c r="BJ135" i="1"/>
  <c r="BK135" i="1"/>
  <c r="BL135" i="1"/>
  <c r="BM135" i="1"/>
  <c r="BN135" i="1"/>
  <c r="BO135" i="1"/>
  <c r="BP135" i="1"/>
  <c r="BD136" i="1"/>
  <c r="BE136" i="1"/>
  <c r="BF136" i="1"/>
  <c r="BG136" i="1"/>
  <c r="BH136" i="1"/>
  <c r="BI136" i="1"/>
  <c r="BJ136" i="1"/>
  <c r="BK136" i="1"/>
  <c r="BL136" i="1"/>
  <c r="BM136" i="1"/>
  <c r="BN136" i="1"/>
  <c r="BO136" i="1"/>
  <c r="BP136" i="1"/>
  <c r="BD137" i="1"/>
  <c r="BE137" i="1"/>
  <c r="BF137" i="1"/>
  <c r="BG137" i="1"/>
  <c r="BH137" i="1"/>
  <c r="BI137" i="1"/>
  <c r="BJ137" i="1"/>
  <c r="BK137" i="1"/>
  <c r="BL137" i="1"/>
  <c r="BM137" i="1"/>
  <c r="BN137" i="1"/>
  <c r="BO137" i="1"/>
  <c r="BP137" i="1"/>
  <c r="BD138" i="1"/>
  <c r="BE138" i="1"/>
  <c r="BF138" i="1"/>
  <c r="BG138" i="1"/>
  <c r="BH138" i="1"/>
  <c r="BI138" i="1"/>
  <c r="BJ138" i="1"/>
  <c r="BK138" i="1"/>
  <c r="BL138" i="1"/>
  <c r="BM138" i="1"/>
  <c r="BN138" i="1"/>
  <c r="BO138" i="1"/>
  <c r="BP138" i="1"/>
  <c r="BD139" i="1"/>
  <c r="BE139" i="1"/>
  <c r="BF139" i="1"/>
  <c r="BG139" i="1"/>
  <c r="BH139" i="1"/>
  <c r="BI139" i="1"/>
  <c r="BJ139" i="1"/>
  <c r="BK139" i="1"/>
  <c r="BL139" i="1"/>
  <c r="BM139" i="1"/>
  <c r="BN139" i="1"/>
  <c r="BO139" i="1"/>
  <c r="BP139" i="1"/>
  <c r="BD140" i="1"/>
  <c r="BE140" i="1"/>
  <c r="BF140" i="1"/>
  <c r="BG140" i="1"/>
  <c r="BH140" i="1"/>
  <c r="BI140" i="1"/>
  <c r="BJ140" i="1"/>
  <c r="BK140" i="1"/>
  <c r="BL140" i="1"/>
  <c r="BM140" i="1"/>
  <c r="BN140" i="1"/>
  <c r="BO140" i="1"/>
  <c r="BP140" i="1"/>
  <c r="BD141" i="1"/>
  <c r="BE141" i="1"/>
  <c r="BF141" i="1"/>
  <c r="BG141" i="1"/>
  <c r="BH141" i="1"/>
  <c r="BI141" i="1"/>
  <c r="BJ141" i="1"/>
  <c r="BK141" i="1"/>
  <c r="BL141" i="1"/>
  <c r="BM141" i="1"/>
  <c r="BN141" i="1"/>
  <c r="BO141" i="1"/>
  <c r="BP141" i="1"/>
  <c r="BD142" i="1"/>
  <c r="BE142" i="1"/>
  <c r="BF142" i="1"/>
  <c r="BG142" i="1"/>
  <c r="BH142" i="1"/>
  <c r="BI142" i="1"/>
  <c r="BJ142" i="1"/>
  <c r="BK142" i="1"/>
  <c r="BL142" i="1"/>
  <c r="BM142" i="1"/>
  <c r="BN142" i="1"/>
  <c r="BO142" i="1"/>
  <c r="BP142" i="1"/>
  <c r="BD143" i="1"/>
  <c r="BE143" i="1"/>
  <c r="BF143" i="1"/>
  <c r="BG143" i="1"/>
  <c r="BH143" i="1"/>
  <c r="BI143" i="1"/>
  <c r="BJ143" i="1"/>
  <c r="BK143" i="1"/>
  <c r="BL143" i="1"/>
  <c r="BM143" i="1"/>
  <c r="BN143" i="1"/>
  <c r="BO143" i="1"/>
  <c r="BP143" i="1"/>
  <c r="BD144" i="1"/>
  <c r="BE144" i="1"/>
  <c r="BF144" i="1"/>
  <c r="BG144" i="1"/>
  <c r="BH144" i="1"/>
  <c r="BI144" i="1"/>
  <c r="BJ144" i="1"/>
  <c r="BK144" i="1"/>
  <c r="BL144" i="1"/>
  <c r="BM144" i="1"/>
  <c r="BN144" i="1"/>
  <c r="BO144" i="1"/>
  <c r="BP144" i="1"/>
  <c r="BD145" i="1"/>
  <c r="BE145" i="1"/>
  <c r="BF145" i="1"/>
  <c r="BG145" i="1"/>
  <c r="BH145" i="1"/>
  <c r="BI145" i="1"/>
  <c r="BJ145" i="1"/>
  <c r="BK145" i="1"/>
  <c r="BL145" i="1"/>
  <c r="BM145" i="1"/>
  <c r="BN145" i="1"/>
  <c r="BO145" i="1"/>
  <c r="BP145" i="1"/>
  <c r="BD146" i="1"/>
  <c r="BE146" i="1"/>
  <c r="BF146" i="1"/>
  <c r="BG146" i="1"/>
  <c r="BH146" i="1"/>
  <c r="BI146" i="1"/>
  <c r="BJ146" i="1"/>
  <c r="BK146" i="1"/>
  <c r="BL146" i="1"/>
  <c r="BM146" i="1"/>
  <c r="BN146" i="1"/>
  <c r="BO146" i="1"/>
  <c r="BP146" i="1"/>
  <c r="BD147" i="1"/>
  <c r="BE147" i="1"/>
  <c r="BF147" i="1"/>
  <c r="BG147" i="1"/>
  <c r="BH147" i="1"/>
  <c r="BI147" i="1"/>
  <c r="BJ147" i="1"/>
  <c r="BK147" i="1"/>
  <c r="BL147" i="1"/>
  <c r="BM147" i="1"/>
  <c r="BN147" i="1"/>
  <c r="BO147" i="1"/>
  <c r="BP147" i="1"/>
  <c r="BD148" i="1"/>
  <c r="BE148" i="1"/>
  <c r="BF148" i="1"/>
  <c r="BG148" i="1"/>
  <c r="BH148" i="1"/>
  <c r="BI148" i="1"/>
  <c r="BJ148" i="1"/>
  <c r="BK148" i="1"/>
  <c r="BL148" i="1"/>
  <c r="BM148" i="1"/>
  <c r="BN148" i="1"/>
  <c r="BO148" i="1"/>
  <c r="BP148" i="1"/>
  <c r="BD149" i="1"/>
  <c r="BE149" i="1"/>
  <c r="BF149" i="1"/>
  <c r="BG149" i="1"/>
  <c r="BH149" i="1"/>
  <c r="BI149" i="1"/>
  <c r="BJ149" i="1"/>
  <c r="BK149" i="1"/>
  <c r="BL149" i="1"/>
  <c r="BM149" i="1"/>
  <c r="BN149" i="1"/>
  <c r="BO149" i="1"/>
  <c r="BP149" i="1"/>
  <c r="BD150" i="1"/>
  <c r="BE150" i="1"/>
  <c r="BF150" i="1"/>
  <c r="BG150" i="1"/>
  <c r="BH150" i="1"/>
  <c r="BI150" i="1"/>
  <c r="BJ150" i="1"/>
  <c r="BK150" i="1"/>
  <c r="BL150" i="1"/>
  <c r="BM150" i="1"/>
  <c r="BN150" i="1"/>
  <c r="BO150" i="1"/>
  <c r="BP150" i="1"/>
  <c r="BD151" i="1"/>
  <c r="BE151" i="1"/>
  <c r="BF151" i="1"/>
  <c r="BG151" i="1"/>
  <c r="BH151" i="1"/>
  <c r="BI151" i="1"/>
  <c r="BJ151" i="1"/>
  <c r="BK151" i="1"/>
  <c r="BL151" i="1"/>
  <c r="BM151" i="1"/>
  <c r="BN151" i="1"/>
  <c r="BO151" i="1"/>
  <c r="BP151" i="1"/>
  <c r="BD152" i="1"/>
  <c r="BE152" i="1"/>
  <c r="BF152" i="1"/>
  <c r="BG152" i="1"/>
  <c r="BH152" i="1"/>
  <c r="BI152" i="1"/>
  <c r="BJ152" i="1"/>
  <c r="BK152" i="1"/>
  <c r="BL152" i="1"/>
  <c r="BM152" i="1"/>
  <c r="BN152" i="1"/>
  <c r="BO152" i="1"/>
  <c r="BP152" i="1"/>
  <c r="BD153" i="1"/>
  <c r="BE153" i="1"/>
  <c r="BF153" i="1"/>
  <c r="BG153" i="1"/>
  <c r="BH153" i="1"/>
  <c r="BI153" i="1"/>
  <c r="BJ153" i="1"/>
  <c r="BK153" i="1"/>
  <c r="BL153" i="1"/>
  <c r="BM153" i="1"/>
  <c r="BN153" i="1"/>
  <c r="BO153" i="1"/>
  <c r="BP153" i="1"/>
  <c r="BD154" i="1"/>
  <c r="BE154" i="1"/>
  <c r="BF154" i="1"/>
  <c r="BG154" i="1"/>
  <c r="BH154" i="1"/>
  <c r="BI154" i="1"/>
  <c r="BJ154" i="1"/>
  <c r="BK154" i="1"/>
  <c r="BL154" i="1"/>
  <c r="BM154" i="1"/>
  <c r="BN154" i="1"/>
  <c r="BO154" i="1"/>
  <c r="BP154" i="1"/>
  <c r="BD155" i="1"/>
  <c r="BE155" i="1"/>
  <c r="BF155" i="1"/>
  <c r="BG155" i="1"/>
  <c r="BH155" i="1"/>
  <c r="BI155" i="1"/>
  <c r="BJ155" i="1"/>
  <c r="BK155" i="1"/>
  <c r="BL155" i="1"/>
  <c r="BM155" i="1"/>
  <c r="BN155" i="1"/>
  <c r="BO155" i="1"/>
  <c r="BP155" i="1"/>
  <c r="BD156" i="1"/>
  <c r="BE156" i="1"/>
  <c r="BF156" i="1"/>
  <c r="BG156" i="1"/>
  <c r="BH156" i="1"/>
  <c r="BI156" i="1"/>
  <c r="BJ156" i="1"/>
  <c r="BK156" i="1"/>
  <c r="BL156" i="1"/>
  <c r="BM156" i="1"/>
  <c r="BN156" i="1"/>
  <c r="BO156" i="1"/>
  <c r="BP156" i="1"/>
  <c r="BD157" i="1"/>
  <c r="BE157" i="1"/>
  <c r="BF157" i="1"/>
  <c r="BG157" i="1"/>
  <c r="BH157" i="1"/>
  <c r="BI157" i="1"/>
  <c r="BJ157" i="1"/>
  <c r="BK157" i="1"/>
  <c r="BL157" i="1"/>
  <c r="BM157" i="1"/>
  <c r="BN157" i="1"/>
  <c r="BO157" i="1"/>
  <c r="BP157" i="1"/>
  <c r="BD158" i="1"/>
  <c r="BE158" i="1"/>
  <c r="BF158" i="1"/>
  <c r="BG158" i="1"/>
  <c r="BH158" i="1"/>
  <c r="BI158" i="1"/>
  <c r="BJ158" i="1"/>
  <c r="BK158" i="1"/>
  <c r="BL158" i="1"/>
  <c r="BM158" i="1"/>
  <c r="BN158" i="1"/>
  <c r="BO158" i="1"/>
  <c r="BP158" i="1"/>
  <c r="BD159" i="1"/>
  <c r="BE159" i="1"/>
  <c r="BF159" i="1"/>
  <c r="BG159" i="1"/>
  <c r="BH159" i="1"/>
  <c r="BI159" i="1"/>
  <c r="BJ159" i="1"/>
  <c r="BK159" i="1"/>
  <c r="BL159" i="1"/>
  <c r="BM159" i="1"/>
  <c r="BN159" i="1"/>
  <c r="BO159" i="1"/>
  <c r="BP159" i="1"/>
  <c r="BD160" i="1"/>
  <c r="BE160" i="1"/>
  <c r="BF160" i="1"/>
  <c r="BG160" i="1"/>
  <c r="BH160" i="1"/>
  <c r="BI160" i="1"/>
  <c r="BJ160" i="1"/>
  <c r="BK160" i="1"/>
  <c r="BL160" i="1"/>
  <c r="BM160" i="1"/>
  <c r="BN160" i="1"/>
  <c r="BO160" i="1"/>
  <c r="BP160" i="1"/>
  <c r="BD161" i="1"/>
  <c r="BE161" i="1"/>
  <c r="BF161" i="1"/>
  <c r="BG161" i="1"/>
  <c r="BH161" i="1"/>
  <c r="BI161" i="1"/>
  <c r="BJ161" i="1"/>
  <c r="BK161" i="1"/>
  <c r="BL161" i="1"/>
  <c r="BM161" i="1"/>
  <c r="BN161" i="1"/>
  <c r="BO161" i="1"/>
  <c r="BP161" i="1"/>
  <c r="BD162" i="1"/>
  <c r="BE162" i="1"/>
  <c r="BF162" i="1"/>
  <c r="BG162" i="1"/>
  <c r="BH162" i="1"/>
  <c r="BI162" i="1"/>
  <c r="BJ162" i="1"/>
  <c r="BK162" i="1"/>
  <c r="BL162" i="1"/>
  <c r="BM162" i="1"/>
  <c r="BN162" i="1"/>
  <c r="BO162" i="1"/>
  <c r="BP162" i="1"/>
  <c r="BD163" i="1"/>
  <c r="BE163" i="1"/>
  <c r="BF163" i="1"/>
  <c r="BG163" i="1"/>
  <c r="BH163" i="1"/>
  <c r="BI163" i="1"/>
  <c r="BJ163" i="1"/>
  <c r="BK163" i="1"/>
  <c r="BL163" i="1"/>
  <c r="BM163" i="1"/>
  <c r="BN163" i="1"/>
  <c r="BO163" i="1"/>
  <c r="BP163" i="1"/>
  <c r="BD164" i="1"/>
  <c r="BE164" i="1"/>
  <c r="BF164" i="1"/>
  <c r="BG164" i="1"/>
  <c r="BH164" i="1"/>
  <c r="BI164" i="1"/>
  <c r="BJ164" i="1"/>
  <c r="BK164" i="1"/>
  <c r="BL164" i="1"/>
  <c r="BM164" i="1"/>
  <c r="BN164" i="1"/>
  <c r="BO164" i="1"/>
  <c r="BP164" i="1"/>
  <c r="BD165" i="1"/>
  <c r="BE165" i="1"/>
  <c r="BF165" i="1"/>
  <c r="BG165" i="1"/>
  <c r="BH165" i="1"/>
  <c r="BI165" i="1"/>
  <c r="BJ165" i="1"/>
  <c r="BK165" i="1"/>
  <c r="BL165" i="1"/>
  <c r="BM165" i="1"/>
  <c r="BN165" i="1"/>
  <c r="BO165" i="1"/>
  <c r="BP165" i="1"/>
  <c r="BD166" i="1"/>
  <c r="BE166" i="1"/>
  <c r="BF166" i="1"/>
  <c r="BG166" i="1"/>
  <c r="BH166" i="1"/>
  <c r="BI166" i="1"/>
  <c r="BJ166" i="1"/>
  <c r="BK166" i="1"/>
  <c r="BL166" i="1"/>
  <c r="BM166" i="1"/>
  <c r="BN166" i="1"/>
  <c r="BO166" i="1"/>
  <c r="BP166" i="1"/>
  <c r="BD167" i="1"/>
  <c r="BE167" i="1"/>
  <c r="BF167" i="1"/>
  <c r="BG167" i="1"/>
  <c r="BH167" i="1"/>
  <c r="BI167" i="1"/>
  <c r="BJ167" i="1"/>
  <c r="BK167" i="1"/>
  <c r="BL167" i="1"/>
  <c r="BM167" i="1"/>
  <c r="BN167" i="1"/>
  <c r="BO167" i="1"/>
  <c r="BP167" i="1"/>
  <c r="BD168" i="1"/>
  <c r="BE168" i="1"/>
  <c r="BF168" i="1"/>
  <c r="BG168" i="1"/>
  <c r="BH168" i="1"/>
  <c r="BI168" i="1"/>
  <c r="BJ168" i="1"/>
  <c r="BK168" i="1"/>
  <c r="BL168" i="1"/>
  <c r="BM168" i="1"/>
  <c r="BN168" i="1"/>
  <c r="BO168" i="1"/>
  <c r="BP168" i="1"/>
  <c r="BD169" i="1"/>
  <c r="BE169" i="1"/>
  <c r="BF169" i="1"/>
  <c r="BG169" i="1"/>
  <c r="BH169" i="1"/>
  <c r="BI169" i="1"/>
  <c r="BJ169" i="1"/>
  <c r="BK169" i="1"/>
  <c r="BL169" i="1"/>
  <c r="BM169" i="1"/>
  <c r="BN169" i="1"/>
  <c r="BO169" i="1"/>
  <c r="BP169" i="1"/>
  <c r="BD170" i="1"/>
  <c r="BE170" i="1"/>
  <c r="BF170" i="1"/>
  <c r="BG170" i="1"/>
  <c r="BH170" i="1"/>
  <c r="BI170" i="1"/>
  <c r="BJ170" i="1"/>
  <c r="BK170" i="1"/>
  <c r="BL170" i="1"/>
  <c r="BM170" i="1"/>
  <c r="BN170" i="1"/>
  <c r="BO170" i="1"/>
  <c r="BP170" i="1"/>
  <c r="BD171" i="1"/>
  <c r="BE171" i="1"/>
  <c r="BF171" i="1"/>
  <c r="BG171" i="1"/>
  <c r="BH171" i="1"/>
  <c r="BI171" i="1"/>
  <c r="BJ171" i="1"/>
  <c r="BK171" i="1"/>
  <c r="BL171" i="1"/>
  <c r="BM171" i="1"/>
  <c r="BN171" i="1"/>
  <c r="BO171" i="1"/>
  <c r="BP171" i="1"/>
  <c r="BD172" i="1"/>
  <c r="BE172" i="1"/>
  <c r="BF172" i="1"/>
  <c r="BG172" i="1"/>
  <c r="BH172" i="1"/>
  <c r="BI172" i="1"/>
  <c r="BJ172" i="1"/>
  <c r="BK172" i="1"/>
  <c r="BL172" i="1"/>
  <c r="BM172" i="1"/>
  <c r="BN172" i="1"/>
  <c r="BO172" i="1"/>
  <c r="BP172" i="1"/>
  <c r="BD173" i="1"/>
  <c r="BE173" i="1"/>
  <c r="BF173" i="1"/>
  <c r="BG173" i="1"/>
  <c r="BH173" i="1"/>
  <c r="BI173" i="1"/>
  <c r="BJ173" i="1"/>
  <c r="BK173" i="1"/>
  <c r="BL173" i="1"/>
  <c r="BM173" i="1"/>
  <c r="BN173" i="1"/>
  <c r="BO173" i="1"/>
  <c r="BP173" i="1"/>
  <c r="BD174" i="1"/>
  <c r="BE174" i="1"/>
  <c r="BF174" i="1"/>
  <c r="BG174" i="1"/>
  <c r="BH174" i="1"/>
  <c r="BI174" i="1"/>
  <c r="BJ174" i="1"/>
  <c r="BK174" i="1"/>
  <c r="BL174" i="1"/>
  <c r="BM174" i="1"/>
  <c r="BN174" i="1"/>
  <c r="BO174" i="1"/>
  <c r="BP174" i="1"/>
  <c r="BD175" i="1"/>
  <c r="BE175" i="1"/>
  <c r="BF175" i="1"/>
  <c r="BG175" i="1"/>
  <c r="BH175" i="1"/>
  <c r="BI175" i="1"/>
  <c r="BJ175" i="1"/>
  <c r="BK175" i="1"/>
  <c r="BL175" i="1"/>
  <c r="BM175" i="1"/>
  <c r="BN175" i="1"/>
  <c r="BO175" i="1"/>
  <c r="BP175" i="1"/>
  <c r="BD176" i="1"/>
  <c r="BE176" i="1"/>
  <c r="BF176" i="1"/>
  <c r="BG176" i="1"/>
  <c r="BH176" i="1"/>
  <c r="BI176" i="1"/>
  <c r="BJ176" i="1"/>
  <c r="BK176" i="1"/>
  <c r="BL176" i="1"/>
  <c r="BM176" i="1"/>
  <c r="BN176" i="1"/>
  <c r="BO176" i="1"/>
  <c r="BP176" i="1"/>
  <c r="BD177" i="1"/>
  <c r="BE177" i="1"/>
  <c r="BF177" i="1"/>
  <c r="BG177" i="1"/>
  <c r="BH177" i="1"/>
  <c r="BI177" i="1"/>
  <c r="BJ177" i="1"/>
  <c r="BK177" i="1"/>
  <c r="BL177" i="1"/>
  <c r="BM177" i="1"/>
  <c r="BN177" i="1"/>
  <c r="BO177" i="1"/>
  <c r="BP177" i="1"/>
  <c r="BD178" i="1"/>
  <c r="BE178" i="1"/>
  <c r="BF178" i="1"/>
  <c r="BG178" i="1"/>
  <c r="BH178" i="1"/>
  <c r="BI178" i="1"/>
  <c r="BJ178" i="1"/>
  <c r="BK178" i="1"/>
  <c r="BL178" i="1"/>
  <c r="BM178" i="1"/>
  <c r="BN178" i="1"/>
  <c r="BO178" i="1"/>
  <c r="BP178" i="1"/>
  <c r="BD179" i="1"/>
  <c r="BE179" i="1"/>
  <c r="BF179" i="1"/>
  <c r="BG179" i="1"/>
  <c r="BH179" i="1"/>
  <c r="BI179" i="1"/>
  <c r="BJ179" i="1"/>
  <c r="BK179" i="1"/>
  <c r="BL179" i="1"/>
  <c r="BM179" i="1"/>
  <c r="BN179" i="1"/>
  <c r="BO179" i="1"/>
  <c r="BP179" i="1"/>
  <c r="BD180" i="1"/>
  <c r="BE180" i="1"/>
  <c r="BF180" i="1"/>
  <c r="BG180" i="1"/>
  <c r="BH180" i="1"/>
  <c r="BI180" i="1"/>
  <c r="BJ180" i="1"/>
  <c r="BK180" i="1"/>
  <c r="BL180" i="1"/>
  <c r="BM180" i="1"/>
  <c r="BN180" i="1"/>
  <c r="BO180" i="1"/>
  <c r="BP180" i="1"/>
  <c r="BD181" i="1"/>
  <c r="BE181" i="1"/>
  <c r="BF181" i="1"/>
  <c r="BG181" i="1"/>
  <c r="BH181" i="1"/>
  <c r="BI181" i="1"/>
  <c r="BJ181" i="1"/>
  <c r="BK181" i="1"/>
  <c r="BL181" i="1"/>
  <c r="BM181" i="1"/>
  <c r="BN181" i="1"/>
  <c r="BO181" i="1"/>
  <c r="BP181" i="1"/>
  <c r="BD182" i="1"/>
  <c r="BE182" i="1"/>
  <c r="BF182" i="1"/>
  <c r="BG182" i="1"/>
  <c r="BH182" i="1"/>
  <c r="BI182" i="1"/>
  <c r="BJ182" i="1"/>
  <c r="BK182" i="1"/>
  <c r="BL182" i="1"/>
  <c r="BM182" i="1"/>
  <c r="BN182" i="1"/>
  <c r="BO182" i="1"/>
  <c r="BP182" i="1"/>
  <c r="BD183" i="1"/>
  <c r="BE183" i="1"/>
  <c r="BF183" i="1"/>
  <c r="BG183" i="1"/>
  <c r="BH183" i="1"/>
  <c r="BI183" i="1"/>
  <c r="BJ183" i="1"/>
  <c r="BK183" i="1"/>
  <c r="BL183" i="1"/>
  <c r="BM183" i="1"/>
  <c r="BN183" i="1"/>
  <c r="BO183" i="1"/>
  <c r="BP183" i="1"/>
  <c r="BD184" i="1"/>
  <c r="BE184" i="1"/>
  <c r="BF184" i="1"/>
  <c r="BG184" i="1"/>
  <c r="BH184" i="1"/>
  <c r="BI184" i="1"/>
  <c r="BJ184" i="1"/>
  <c r="BK184" i="1"/>
  <c r="BL184" i="1"/>
  <c r="BM184" i="1"/>
  <c r="BN184" i="1"/>
  <c r="BO184" i="1"/>
  <c r="BP184" i="1"/>
  <c r="BD185" i="1"/>
  <c r="BE185" i="1"/>
  <c r="BF185" i="1"/>
  <c r="BG185" i="1"/>
  <c r="BH185" i="1"/>
  <c r="BI185" i="1"/>
  <c r="BJ185" i="1"/>
  <c r="BK185" i="1"/>
  <c r="BL185" i="1"/>
  <c r="BM185" i="1"/>
  <c r="BN185" i="1"/>
  <c r="BO185" i="1"/>
  <c r="BP185" i="1"/>
  <c r="BD186" i="1"/>
  <c r="BE186" i="1"/>
  <c r="BF186" i="1"/>
  <c r="BG186" i="1"/>
  <c r="BH186" i="1"/>
  <c r="BI186" i="1"/>
  <c r="BJ186" i="1"/>
  <c r="BK186" i="1"/>
  <c r="BL186" i="1"/>
  <c r="BM186" i="1"/>
  <c r="BN186" i="1"/>
  <c r="BO186" i="1"/>
  <c r="BP186" i="1"/>
  <c r="BD187" i="1"/>
  <c r="BE187" i="1"/>
  <c r="BF187" i="1"/>
  <c r="BG187" i="1"/>
  <c r="BH187" i="1"/>
  <c r="BI187" i="1"/>
  <c r="BJ187" i="1"/>
  <c r="BK187" i="1"/>
  <c r="BL187" i="1"/>
  <c r="BM187" i="1"/>
  <c r="BN187" i="1"/>
  <c r="BO187" i="1"/>
  <c r="BP187" i="1"/>
  <c r="BD188" i="1"/>
  <c r="BE188" i="1"/>
  <c r="BF188" i="1"/>
  <c r="BG188" i="1"/>
  <c r="BH188" i="1"/>
  <c r="BI188" i="1"/>
  <c r="BJ188" i="1"/>
  <c r="BK188" i="1"/>
  <c r="BL188" i="1"/>
  <c r="BM188" i="1"/>
  <c r="BN188" i="1"/>
  <c r="BO188" i="1"/>
  <c r="BP188" i="1"/>
  <c r="BD189" i="1"/>
  <c r="BE189" i="1"/>
  <c r="BF189" i="1"/>
  <c r="BG189" i="1"/>
  <c r="BH189" i="1"/>
  <c r="BI189" i="1"/>
  <c r="BJ189" i="1"/>
  <c r="BK189" i="1"/>
  <c r="BL189" i="1"/>
  <c r="BM189" i="1"/>
  <c r="BN189" i="1"/>
  <c r="BO189" i="1"/>
  <c r="BP189" i="1"/>
  <c r="BD190" i="1"/>
  <c r="BE190" i="1"/>
  <c r="BF190" i="1"/>
  <c r="BG190" i="1"/>
  <c r="BH190" i="1"/>
  <c r="BI190" i="1"/>
  <c r="BJ190" i="1"/>
  <c r="BK190" i="1"/>
  <c r="BL190" i="1"/>
  <c r="BM190" i="1"/>
  <c r="BN190" i="1"/>
  <c r="BO190" i="1"/>
  <c r="BP190" i="1"/>
  <c r="BD191" i="1"/>
  <c r="BE191" i="1"/>
  <c r="BF191" i="1"/>
  <c r="BG191" i="1"/>
  <c r="BH191" i="1"/>
  <c r="BI191" i="1"/>
  <c r="BJ191" i="1"/>
  <c r="BK191" i="1"/>
  <c r="BL191" i="1"/>
  <c r="BM191" i="1"/>
  <c r="BN191" i="1"/>
  <c r="BO191" i="1"/>
  <c r="BP191" i="1"/>
  <c r="BD192" i="1"/>
  <c r="BE192" i="1"/>
  <c r="BF192" i="1"/>
  <c r="BG192" i="1"/>
  <c r="BH192" i="1"/>
  <c r="BI192" i="1"/>
  <c r="BJ192" i="1"/>
  <c r="BK192" i="1"/>
  <c r="BL192" i="1"/>
  <c r="BM192" i="1"/>
  <c r="BN192" i="1"/>
  <c r="BO192" i="1"/>
  <c r="BP192" i="1"/>
  <c r="BD193" i="1"/>
  <c r="BE193" i="1"/>
  <c r="BF193" i="1"/>
  <c r="BG193" i="1"/>
  <c r="BH193" i="1"/>
  <c r="BI193" i="1"/>
  <c r="BJ193" i="1"/>
  <c r="BK193" i="1"/>
  <c r="BL193" i="1"/>
  <c r="BM193" i="1"/>
  <c r="BN193" i="1"/>
  <c r="BO193" i="1"/>
  <c r="BP193" i="1"/>
  <c r="BD194" i="1"/>
  <c r="BE194" i="1"/>
  <c r="BF194" i="1"/>
  <c r="BG194" i="1"/>
  <c r="BH194" i="1"/>
  <c r="BI194" i="1"/>
  <c r="BJ194" i="1"/>
  <c r="BK194" i="1"/>
  <c r="BL194" i="1"/>
  <c r="BM194" i="1"/>
  <c r="BN194" i="1"/>
  <c r="BO194" i="1"/>
  <c r="BP194" i="1"/>
  <c r="BD195" i="1"/>
  <c r="BE195" i="1"/>
  <c r="BF195" i="1"/>
  <c r="BG195" i="1"/>
  <c r="BH195" i="1"/>
  <c r="BI195" i="1"/>
  <c r="BJ195" i="1"/>
  <c r="BK195" i="1"/>
  <c r="BL195" i="1"/>
  <c r="BM195" i="1"/>
  <c r="BN195" i="1"/>
  <c r="BO195" i="1"/>
  <c r="BP195" i="1"/>
  <c r="BD196" i="1"/>
  <c r="BE196" i="1"/>
  <c r="BF196" i="1"/>
  <c r="BG196" i="1"/>
  <c r="BH196" i="1"/>
  <c r="BI196" i="1"/>
  <c r="BJ196" i="1"/>
  <c r="BK196" i="1"/>
  <c r="BL196" i="1"/>
  <c r="BM196" i="1"/>
  <c r="BN196" i="1"/>
  <c r="BO196" i="1"/>
  <c r="BP196" i="1"/>
  <c r="BD197" i="1"/>
  <c r="BE197" i="1"/>
  <c r="BF197" i="1"/>
  <c r="BG197" i="1"/>
  <c r="BH197" i="1"/>
  <c r="BI197" i="1"/>
  <c r="BJ197" i="1"/>
  <c r="BK197" i="1"/>
  <c r="BL197" i="1"/>
  <c r="BM197" i="1"/>
  <c r="BN197" i="1"/>
  <c r="BO197" i="1"/>
  <c r="BP197" i="1"/>
  <c r="BD198" i="1"/>
  <c r="BE198" i="1"/>
  <c r="BF198" i="1"/>
  <c r="BG198" i="1"/>
  <c r="BH198" i="1"/>
  <c r="BI198" i="1"/>
  <c r="BJ198" i="1"/>
  <c r="BK198" i="1"/>
  <c r="BL198" i="1"/>
  <c r="BM198" i="1"/>
  <c r="BN198" i="1"/>
  <c r="BO198" i="1"/>
  <c r="BP198" i="1"/>
  <c r="BD199" i="1"/>
  <c r="BE199" i="1"/>
  <c r="BF199" i="1"/>
  <c r="BG199" i="1"/>
  <c r="BH199" i="1"/>
  <c r="BI199" i="1"/>
  <c r="BJ199" i="1"/>
  <c r="BK199" i="1"/>
  <c r="BL199" i="1"/>
  <c r="BM199" i="1"/>
  <c r="BN199" i="1"/>
  <c r="BO199" i="1"/>
  <c r="BP199" i="1"/>
  <c r="BD200" i="1"/>
  <c r="BE200" i="1"/>
  <c r="BF200" i="1"/>
  <c r="BG200" i="1"/>
  <c r="BH200" i="1"/>
  <c r="BI200" i="1"/>
  <c r="BJ200" i="1"/>
  <c r="BK200" i="1"/>
  <c r="BL200" i="1"/>
  <c r="BM200" i="1"/>
  <c r="BN200" i="1"/>
  <c r="BO200" i="1"/>
  <c r="BP200" i="1"/>
  <c r="BD201" i="1"/>
  <c r="BE201" i="1"/>
  <c r="BF201" i="1"/>
  <c r="BG201" i="1"/>
  <c r="BH201" i="1"/>
  <c r="BI201" i="1"/>
  <c r="BJ201" i="1"/>
  <c r="BK201" i="1"/>
  <c r="BL201" i="1"/>
  <c r="BM201" i="1"/>
  <c r="BN201" i="1"/>
  <c r="BO201" i="1"/>
  <c r="BP201" i="1"/>
  <c r="BD202" i="1"/>
  <c r="BE202" i="1"/>
  <c r="BF202" i="1"/>
  <c r="BG202" i="1"/>
  <c r="BH202" i="1"/>
  <c r="BI202" i="1"/>
  <c r="BJ202" i="1"/>
  <c r="BK202" i="1"/>
  <c r="BL202" i="1"/>
  <c r="BM202" i="1"/>
  <c r="BN202" i="1"/>
  <c r="BO202" i="1"/>
  <c r="BP202" i="1"/>
  <c r="BD203" i="1"/>
  <c r="BE203" i="1"/>
  <c r="BF203" i="1"/>
  <c r="BG203" i="1"/>
  <c r="BH203" i="1"/>
  <c r="BI203" i="1"/>
  <c r="BJ203" i="1"/>
  <c r="BK203" i="1"/>
  <c r="BL203" i="1"/>
  <c r="BM203" i="1"/>
  <c r="BN203" i="1"/>
  <c r="BO203" i="1"/>
  <c r="BP203" i="1"/>
  <c r="BD204" i="1"/>
  <c r="BE204" i="1"/>
  <c r="BF204" i="1"/>
  <c r="BG204" i="1"/>
  <c r="BH204" i="1"/>
  <c r="BI204" i="1"/>
  <c r="BJ204" i="1"/>
  <c r="BK204" i="1"/>
  <c r="BL204" i="1"/>
  <c r="BM204" i="1"/>
  <c r="BN204" i="1"/>
  <c r="BO204" i="1"/>
  <c r="BP204" i="1"/>
  <c r="BD205" i="1"/>
  <c r="BE205" i="1"/>
  <c r="BF205" i="1"/>
  <c r="BG205" i="1"/>
  <c r="BH205" i="1"/>
  <c r="BI205" i="1"/>
  <c r="BJ205" i="1"/>
  <c r="BK205" i="1"/>
  <c r="BL205" i="1"/>
  <c r="BM205" i="1"/>
  <c r="BN205" i="1"/>
  <c r="BO205" i="1"/>
  <c r="BP205" i="1"/>
  <c r="BD206" i="1"/>
  <c r="BE206" i="1"/>
  <c r="BF206" i="1"/>
  <c r="BG206" i="1"/>
  <c r="BH206" i="1"/>
  <c r="BI206" i="1"/>
  <c r="BJ206" i="1"/>
  <c r="BK206" i="1"/>
  <c r="BL206" i="1"/>
  <c r="BM206" i="1"/>
  <c r="BN206" i="1"/>
  <c r="BO206" i="1"/>
  <c r="BP206" i="1"/>
  <c r="BD207" i="1"/>
  <c r="BE207" i="1"/>
  <c r="BF207" i="1"/>
  <c r="BG207" i="1"/>
  <c r="BH207" i="1"/>
  <c r="BI207" i="1"/>
  <c r="BJ207" i="1"/>
  <c r="BK207" i="1"/>
  <c r="BL207" i="1"/>
  <c r="BM207" i="1"/>
  <c r="BN207" i="1"/>
  <c r="BO207" i="1"/>
  <c r="BP207" i="1"/>
  <c r="BD208" i="1"/>
  <c r="BE208" i="1"/>
  <c r="BF208" i="1"/>
  <c r="BG208" i="1"/>
  <c r="BH208" i="1"/>
  <c r="BI208" i="1"/>
  <c r="BJ208" i="1"/>
  <c r="BK208" i="1"/>
  <c r="BL208" i="1"/>
  <c r="BM208" i="1"/>
  <c r="BN208" i="1"/>
  <c r="BO208" i="1"/>
  <c r="BP208" i="1"/>
  <c r="BD209" i="1"/>
  <c r="BE209" i="1"/>
  <c r="BF209" i="1"/>
  <c r="BG209" i="1"/>
  <c r="BH209" i="1"/>
  <c r="BI209" i="1"/>
  <c r="BJ209" i="1"/>
  <c r="BK209" i="1"/>
  <c r="BL209" i="1"/>
  <c r="BM209" i="1"/>
  <c r="BN209" i="1"/>
  <c r="BO209" i="1"/>
  <c r="BP209" i="1"/>
  <c r="BD210" i="1"/>
  <c r="BE210" i="1"/>
  <c r="BF210" i="1"/>
  <c r="BG210" i="1"/>
  <c r="BH210" i="1"/>
  <c r="BI210" i="1"/>
  <c r="BJ210" i="1"/>
  <c r="BK210" i="1"/>
  <c r="BL210" i="1"/>
  <c r="BM210" i="1"/>
  <c r="BN210" i="1"/>
  <c r="BO210" i="1"/>
  <c r="BP210" i="1"/>
  <c r="BD211" i="1"/>
  <c r="BE211" i="1"/>
  <c r="BF211" i="1"/>
  <c r="BG211" i="1"/>
  <c r="BH211" i="1"/>
  <c r="BI211" i="1"/>
  <c r="BJ211" i="1"/>
  <c r="BK211" i="1"/>
  <c r="BL211" i="1"/>
  <c r="BM211" i="1"/>
  <c r="BN211" i="1"/>
  <c r="BO211" i="1"/>
  <c r="BP211" i="1"/>
  <c r="BD212" i="1"/>
  <c r="BE212" i="1"/>
  <c r="BF212" i="1"/>
  <c r="BG212" i="1"/>
  <c r="BH212" i="1"/>
  <c r="BI212" i="1"/>
  <c r="BJ212" i="1"/>
  <c r="BK212" i="1"/>
  <c r="BL212" i="1"/>
  <c r="BM212" i="1"/>
  <c r="BN212" i="1"/>
  <c r="BO212" i="1"/>
  <c r="BP212" i="1"/>
  <c r="BD213" i="1"/>
  <c r="BE213" i="1"/>
  <c r="BF213" i="1"/>
  <c r="BG213" i="1"/>
  <c r="BH213" i="1"/>
  <c r="BI213" i="1"/>
  <c r="BJ213" i="1"/>
  <c r="BK213" i="1"/>
  <c r="BL213" i="1"/>
  <c r="BM213" i="1"/>
  <c r="BN213" i="1"/>
  <c r="BO213" i="1"/>
  <c r="BP213" i="1"/>
  <c r="BD214" i="1"/>
  <c r="BE214" i="1"/>
  <c r="BF214" i="1"/>
  <c r="BG214" i="1"/>
  <c r="BH214" i="1"/>
  <c r="BI214" i="1"/>
  <c r="BJ214" i="1"/>
  <c r="BK214" i="1"/>
  <c r="BL214" i="1"/>
  <c r="BM214" i="1"/>
  <c r="BN214" i="1"/>
  <c r="BO214" i="1"/>
  <c r="BP214" i="1"/>
  <c r="BD215" i="1"/>
  <c r="BE215" i="1"/>
  <c r="BF215" i="1"/>
  <c r="BG215" i="1"/>
  <c r="BH215" i="1"/>
  <c r="BI215" i="1"/>
  <c r="BJ215" i="1"/>
  <c r="BK215" i="1"/>
  <c r="BL215" i="1"/>
  <c r="BM215" i="1"/>
  <c r="BN215" i="1"/>
  <c r="BO215" i="1"/>
  <c r="BP215" i="1"/>
  <c r="BD216" i="1"/>
  <c r="BE216" i="1"/>
  <c r="BF216" i="1"/>
  <c r="BG216" i="1"/>
  <c r="BH216" i="1"/>
  <c r="BI216" i="1"/>
  <c r="BJ216" i="1"/>
  <c r="BK216" i="1"/>
  <c r="BL216" i="1"/>
  <c r="BM216" i="1"/>
  <c r="BN216" i="1"/>
  <c r="BO216" i="1"/>
  <c r="BP216" i="1"/>
  <c r="BD217" i="1"/>
  <c r="BE217" i="1"/>
  <c r="BF217" i="1"/>
  <c r="BG217" i="1"/>
  <c r="BH217" i="1"/>
  <c r="BI217" i="1"/>
  <c r="BJ217" i="1"/>
  <c r="BK217" i="1"/>
  <c r="BL217" i="1"/>
  <c r="BM217" i="1"/>
  <c r="BN217" i="1"/>
  <c r="BO217" i="1"/>
  <c r="BP217" i="1"/>
  <c r="BD218" i="1"/>
  <c r="BE218" i="1"/>
  <c r="BF218" i="1"/>
  <c r="BG218" i="1"/>
  <c r="BH218" i="1"/>
  <c r="BI218" i="1"/>
  <c r="BJ218" i="1"/>
  <c r="BK218" i="1"/>
  <c r="BL218" i="1"/>
  <c r="BM218" i="1"/>
  <c r="BN218" i="1"/>
  <c r="BO218" i="1"/>
  <c r="BP218" i="1"/>
  <c r="BD219" i="1"/>
  <c r="BE219" i="1"/>
  <c r="BF219" i="1"/>
  <c r="BG219" i="1"/>
  <c r="BH219" i="1"/>
  <c r="BI219" i="1"/>
  <c r="BJ219" i="1"/>
  <c r="BK219" i="1"/>
  <c r="BL219" i="1"/>
  <c r="BM219" i="1"/>
  <c r="BN219" i="1"/>
  <c r="BO219" i="1"/>
  <c r="BP219" i="1"/>
  <c r="BD220" i="1"/>
  <c r="BE220" i="1"/>
  <c r="BF220" i="1"/>
  <c r="BG220" i="1"/>
  <c r="BH220" i="1"/>
  <c r="BI220" i="1"/>
  <c r="BJ220" i="1"/>
  <c r="BK220" i="1"/>
  <c r="BL220" i="1"/>
  <c r="BM220" i="1"/>
  <c r="BN220" i="1"/>
  <c r="BO220" i="1"/>
  <c r="BP220" i="1"/>
  <c r="BD221" i="1"/>
  <c r="BE221" i="1"/>
  <c r="BF221" i="1"/>
  <c r="BG221" i="1"/>
  <c r="BH221" i="1"/>
  <c r="BI221" i="1"/>
  <c r="BJ221" i="1"/>
  <c r="BK221" i="1"/>
  <c r="BL221" i="1"/>
  <c r="BM221" i="1"/>
  <c r="BN221" i="1"/>
  <c r="BO221" i="1"/>
  <c r="BP221" i="1"/>
  <c r="BD222" i="1"/>
  <c r="BE222" i="1"/>
  <c r="BF222" i="1"/>
  <c r="BG222" i="1"/>
  <c r="BH222" i="1"/>
  <c r="BI222" i="1"/>
  <c r="BJ222" i="1"/>
  <c r="BK222" i="1"/>
  <c r="BL222" i="1"/>
  <c r="BM222" i="1"/>
  <c r="BN222" i="1"/>
  <c r="BO222" i="1"/>
  <c r="BP222" i="1"/>
  <c r="BD223" i="1"/>
  <c r="BE223" i="1"/>
  <c r="BF223" i="1"/>
  <c r="BG223" i="1"/>
  <c r="BH223" i="1"/>
  <c r="BI223" i="1"/>
  <c r="BJ223" i="1"/>
  <c r="BK223" i="1"/>
  <c r="BL223" i="1"/>
  <c r="BM223" i="1"/>
  <c r="BN223" i="1"/>
  <c r="BO223" i="1"/>
  <c r="BP223" i="1"/>
  <c r="BD224" i="1"/>
  <c r="BE224" i="1"/>
  <c r="BF224" i="1"/>
  <c r="BG224" i="1"/>
  <c r="BH224" i="1"/>
  <c r="BI224" i="1"/>
  <c r="BJ224" i="1"/>
  <c r="BK224" i="1"/>
  <c r="BL224" i="1"/>
  <c r="BM224" i="1"/>
  <c r="BN224" i="1"/>
  <c r="BO224" i="1"/>
  <c r="BP224" i="1"/>
  <c r="BD225" i="1"/>
  <c r="BE225" i="1"/>
  <c r="BF225" i="1"/>
  <c r="BG225" i="1"/>
  <c r="BH225" i="1"/>
  <c r="BI225" i="1"/>
  <c r="BJ225" i="1"/>
  <c r="BK225" i="1"/>
  <c r="BL225" i="1"/>
  <c r="BM225" i="1"/>
  <c r="BN225" i="1"/>
  <c r="BO225" i="1"/>
  <c r="BP225" i="1"/>
  <c r="BD226" i="1"/>
  <c r="BE226" i="1"/>
  <c r="BF226" i="1"/>
  <c r="BG226" i="1"/>
  <c r="BH226" i="1"/>
  <c r="BI226" i="1"/>
  <c r="BJ226" i="1"/>
  <c r="BK226" i="1"/>
  <c r="BL226" i="1"/>
  <c r="BM226" i="1"/>
  <c r="BN226" i="1"/>
  <c r="BO226" i="1"/>
  <c r="BP226" i="1"/>
  <c r="BD227" i="1"/>
  <c r="BE227" i="1"/>
  <c r="BF227" i="1"/>
  <c r="BG227" i="1"/>
  <c r="BH227" i="1"/>
  <c r="BI227" i="1"/>
  <c r="BJ227" i="1"/>
  <c r="BK227" i="1"/>
  <c r="BL227" i="1"/>
  <c r="BM227" i="1"/>
  <c r="BN227" i="1"/>
  <c r="BO227" i="1"/>
  <c r="BP227" i="1"/>
  <c r="BD228" i="1"/>
  <c r="BE228" i="1"/>
  <c r="BF228" i="1"/>
  <c r="BG228" i="1"/>
  <c r="BH228" i="1"/>
  <c r="BI228" i="1"/>
  <c r="BJ228" i="1"/>
  <c r="BK228" i="1"/>
  <c r="BL228" i="1"/>
  <c r="BM228" i="1"/>
  <c r="BN228" i="1"/>
  <c r="BO228" i="1"/>
  <c r="BP228" i="1"/>
  <c r="BD229" i="1"/>
  <c r="BE229" i="1"/>
  <c r="BF229" i="1"/>
  <c r="BG229" i="1"/>
  <c r="BH229" i="1"/>
  <c r="BI229" i="1"/>
  <c r="BJ229" i="1"/>
  <c r="BK229" i="1"/>
  <c r="BL229" i="1"/>
  <c r="BM229" i="1"/>
  <c r="BN229" i="1"/>
  <c r="BO229" i="1"/>
  <c r="BP229" i="1"/>
  <c r="BD230" i="1"/>
  <c r="BE230" i="1"/>
  <c r="BF230" i="1"/>
  <c r="BG230" i="1"/>
  <c r="BH230" i="1"/>
  <c r="BI230" i="1"/>
  <c r="BJ230" i="1"/>
  <c r="BK230" i="1"/>
  <c r="BL230" i="1"/>
  <c r="BM230" i="1"/>
  <c r="BN230" i="1"/>
  <c r="BO230" i="1"/>
  <c r="BP230" i="1"/>
  <c r="BD231" i="1"/>
  <c r="BE231" i="1"/>
  <c r="BF231" i="1"/>
  <c r="BG231" i="1"/>
  <c r="BH231" i="1"/>
  <c r="BI231" i="1"/>
  <c r="BJ231" i="1"/>
  <c r="BK231" i="1"/>
  <c r="BL231" i="1"/>
  <c r="BM231" i="1"/>
  <c r="BN231" i="1"/>
  <c r="BO231" i="1"/>
  <c r="BP231" i="1"/>
  <c r="BD232" i="1"/>
  <c r="BE232" i="1"/>
  <c r="BF232" i="1"/>
  <c r="BG232" i="1"/>
  <c r="BH232" i="1"/>
  <c r="BI232" i="1"/>
  <c r="BJ232" i="1"/>
  <c r="BK232" i="1"/>
  <c r="BL232" i="1"/>
  <c r="BM232" i="1"/>
  <c r="BN232" i="1"/>
  <c r="BO232" i="1"/>
  <c r="BP232" i="1"/>
  <c r="BD233" i="1"/>
  <c r="BE233" i="1"/>
  <c r="BF233" i="1"/>
  <c r="BG233" i="1"/>
  <c r="BH233" i="1"/>
  <c r="BI233" i="1"/>
  <c r="BJ233" i="1"/>
  <c r="BK233" i="1"/>
  <c r="BL233" i="1"/>
  <c r="BM233" i="1"/>
  <c r="BN233" i="1"/>
  <c r="BO233" i="1"/>
  <c r="BP233" i="1"/>
  <c r="BD234" i="1"/>
  <c r="BE234" i="1"/>
  <c r="BF234" i="1"/>
  <c r="BG234" i="1"/>
  <c r="BH234" i="1"/>
  <c r="BI234" i="1"/>
  <c r="BJ234" i="1"/>
  <c r="BK234" i="1"/>
  <c r="BL234" i="1"/>
  <c r="BM234" i="1"/>
  <c r="BN234" i="1"/>
  <c r="BO234" i="1"/>
  <c r="BP234" i="1"/>
  <c r="BD235" i="1"/>
  <c r="BE235" i="1"/>
  <c r="BF235" i="1"/>
  <c r="BG235" i="1"/>
  <c r="BH235" i="1"/>
  <c r="BI235" i="1"/>
  <c r="BJ235" i="1"/>
  <c r="BK235" i="1"/>
  <c r="BL235" i="1"/>
  <c r="BM235" i="1"/>
  <c r="BN235" i="1"/>
  <c r="BO235" i="1"/>
  <c r="BP235" i="1"/>
  <c r="BD236" i="1"/>
  <c r="BE236" i="1"/>
  <c r="BF236" i="1"/>
  <c r="BG236" i="1"/>
  <c r="BH236" i="1"/>
  <c r="BI236" i="1"/>
  <c r="BJ236" i="1"/>
  <c r="BK236" i="1"/>
  <c r="BL236" i="1"/>
  <c r="BM236" i="1"/>
  <c r="BN236" i="1"/>
  <c r="BO236" i="1"/>
  <c r="BP236" i="1"/>
  <c r="BD237" i="1"/>
  <c r="BE237" i="1"/>
  <c r="BF237" i="1"/>
  <c r="BG237" i="1"/>
  <c r="BH237" i="1"/>
  <c r="BI237" i="1"/>
  <c r="BJ237" i="1"/>
  <c r="BK237" i="1"/>
  <c r="BL237" i="1"/>
  <c r="BM237" i="1"/>
  <c r="BN237" i="1"/>
  <c r="BO237" i="1"/>
  <c r="BP237" i="1"/>
  <c r="BD238" i="1"/>
  <c r="BE238" i="1"/>
  <c r="BF238" i="1"/>
  <c r="BG238" i="1"/>
  <c r="BH238" i="1"/>
  <c r="BI238" i="1"/>
  <c r="BJ238" i="1"/>
  <c r="BK238" i="1"/>
  <c r="BL238" i="1"/>
  <c r="BM238" i="1"/>
  <c r="BN238" i="1"/>
  <c r="BO238" i="1"/>
  <c r="BP238" i="1"/>
  <c r="BD239" i="1"/>
  <c r="BE239" i="1"/>
  <c r="BF239" i="1"/>
  <c r="BG239" i="1"/>
  <c r="BH239" i="1"/>
  <c r="BI239" i="1"/>
  <c r="BJ239" i="1"/>
  <c r="BK239" i="1"/>
  <c r="BL239" i="1"/>
  <c r="BM239" i="1"/>
  <c r="BN239" i="1"/>
  <c r="BO239" i="1"/>
  <c r="BP239" i="1"/>
  <c r="BD240" i="1"/>
  <c r="BE240" i="1"/>
  <c r="BF240" i="1"/>
  <c r="BG240" i="1"/>
  <c r="BH240" i="1"/>
  <c r="BI240" i="1"/>
  <c r="BJ240" i="1"/>
  <c r="BK240" i="1"/>
  <c r="BL240" i="1"/>
  <c r="BM240" i="1"/>
  <c r="BN240" i="1"/>
  <c r="BO240" i="1"/>
  <c r="BP240" i="1"/>
  <c r="BD241" i="1"/>
  <c r="BE241" i="1"/>
  <c r="BF241" i="1"/>
  <c r="BG241" i="1"/>
  <c r="BH241" i="1"/>
  <c r="BI241" i="1"/>
  <c r="BJ241" i="1"/>
  <c r="BK241" i="1"/>
  <c r="BL241" i="1"/>
  <c r="BM241" i="1"/>
  <c r="BN241" i="1"/>
  <c r="BO241" i="1"/>
  <c r="BP241" i="1"/>
  <c r="BD242" i="1"/>
  <c r="BE242" i="1"/>
  <c r="BF242" i="1"/>
  <c r="BG242" i="1"/>
  <c r="BH242" i="1"/>
  <c r="BI242" i="1"/>
  <c r="BJ242" i="1"/>
  <c r="BK242" i="1"/>
  <c r="BL242" i="1"/>
  <c r="BM242" i="1"/>
  <c r="BN242" i="1"/>
  <c r="BO242" i="1"/>
  <c r="BP242" i="1"/>
  <c r="BD243" i="1"/>
  <c r="BE243" i="1"/>
  <c r="BF243" i="1"/>
  <c r="BG243" i="1"/>
  <c r="BH243" i="1"/>
  <c r="BI243" i="1"/>
  <c r="BJ243" i="1"/>
  <c r="BK243" i="1"/>
  <c r="BL243" i="1"/>
  <c r="BM243" i="1"/>
  <c r="BN243" i="1"/>
  <c r="BO243" i="1"/>
  <c r="BP243" i="1"/>
  <c r="BD244" i="1"/>
  <c r="BE244" i="1"/>
  <c r="BF244" i="1"/>
  <c r="BG244" i="1"/>
  <c r="BH244" i="1"/>
  <c r="BI244" i="1"/>
  <c r="BJ244" i="1"/>
  <c r="BK244" i="1"/>
  <c r="BL244" i="1"/>
  <c r="BM244" i="1"/>
  <c r="BN244" i="1"/>
  <c r="BO244" i="1"/>
  <c r="BP244" i="1"/>
  <c r="BD245" i="1"/>
  <c r="BE245" i="1"/>
  <c r="BF245" i="1"/>
  <c r="BG245" i="1"/>
  <c r="BH245" i="1"/>
  <c r="BI245" i="1"/>
  <c r="BJ245" i="1"/>
  <c r="BK245" i="1"/>
  <c r="BL245" i="1"/>
  <c r="BM245" i="1"/>
  <c r="BN245" i="1"/>
  <c r="BO245" i="1"/>
  <c r="BP245" i="1"/>
  <c r="BD246" i="1"/>
  <c r="BE246" i="1"/>
  <c r="BF246" i="1"/>
  <c r="BG246" i="1"/>
  <c r="BH246" i="1"/>
  <c r="BI246" i="1"/>
  <c r="BJ246" i="1"/>
  <c r="BK246" i="1"/>
  <c r="BL246" i="1"/>
  <c r="BM246" i="1"/>
  <c r="BN246" i="1"/>
  <c r="BO246" i="1"/>
  <c r="BP246" i="1"/>
  <c r="BD247" i="1"/>
  <c r="BE247" i="1"/>
  <c r="BF247" i="1"/>
  <c r="BG247" i="1"/>
  <c r="BH247" i="1"/>
  <c r="BI247" i="1"/>
  <c r="BJ247" i="1"/>
  <c r="BK247" i="1"/>
  <c r="BL247" i="1"/>
  <c r="BM247" i="1"/>
  <c r="BN247" i="1"/>
  <c r="BO247" i="1"/>
  <c r="BP247" i="1"/>
  <c r="BD248" i="1"/>
  <c r="BE248" i="1"/>
  <c r="BF248" i="1"/>
  <c r="BG248" i="1"/>
  <c r="BH248" i="1"/>
  <c r="BI248" i="1"/>
  <c r="BJ248" i="1"/>
  <c r="BK248" i="1"/>
  <c r="BL248" i="1"/>
  <c r="BM248" i="1"/>
  <c r="BN248" i="1"/>
  <c r="BO248" i="1"/>
  <c r="BP248" i="1"/>
  <c r="BD249" i="1"/>
  <c r="BE249" i="1"/>
  <c r="BF249" i="1"/>
  <c r="BG249" i="1"/>
  <c r="BH249" i="1"/>
  <c r="BI249" i="1"/>
  <c r="BJ249" i="1"/>
  <c r="BK249" i="1"/>
  <c r="BL249" i="1"/>
  <c r="BM249" i="1"/>
  <c r="BN249" i="1"/>
  <c r="BO249" i="1"/>
  <c r="BP249" i="1"/>
  <c r="BD250" i="1"/>
  <c r="BE250" i="1"/>
  <c r="BF250" i="1"/>
  <c r="BG250" i="1"/>
  <c r="BH250" i="1"/>
  <c r="BI250" i="1"/>
  <c r="BJ250" i="1"/>
  <c r="BK250" i="1"/>
  <c r="BL250" i="1"/>
  <c r="BM250" i="1"/>
  <c r="BN250" i="1"/>
  <c r="BO250" i="1"/>
  <c r="BP250" i="1"/>
  <c r="BD251" i="1"/>
  <c r="BE251" i="1"/>
  <c r="BF251" i="1"/>
  <c r="BG251" i="1"/>
  <c r="BH251" i="1"/>
  <c r="BI251" i="1"/>
  <c r="BJ251" i="1"/>
  <c r="BK251" i="1"/>
  <c r="BL251" i="1"/>
  <c r="BM251" i="1"/>
  <c r="BN251" i="1"/>
  <c r="BO251" i="1"/>
  <c r="BP251" i="1"/>
  <c r="BD252" i="1"/>
  <c r="BE252" i="1"/>
  <c r="BF252" i="1"/>
  <c r="BG252" i="1"/>
  <c r="BH252" i="1"/>
  <c r="BI252" i="1"/>
  <c r="BJ252" i="1"/>
  <c r="BK252" i="1"/>
  <c r="BL252" i="1"/>
  <c r="BM252" i="1"/>
  <c r="BN252" i="1"/>
  <c r="BO252" i="1"/>
  <c r="BP252" i="1"/>
  <c r="BD253" i="1"/>
  <c r="BE253" i="1"/>
  <c r="BF253" i="1"/>
  <c r="BG253" i="1"/>
  <c r="BH253" i="1"/>
  <c r="BI253" i="1"/>
  <c r="BJ253" i="1"/>
  <c r="BK253" i="1"/>
  <c r="BL253" i="1"/>
  <c r="BM253" i="1"/>
  <c r="BN253" i="1"/>
  <c r="BO253" i="1"/>
  <c r="BP253" i="1"/>
  <c r="BD254" i="1"/>
  <c r="BE254" i="1"/>
  <c r="BF254" i="1"/>
  <c r="BG254" i="1"/>
  <c r="BH254" i="1"/>
  <c r="BI254" i="1"/>
  <c r="BJ254" i="1"/>
  <c r="BK254" i="1"/>
  <c r="BL254" i="1"/>
  <c r="BM254" i="1"/>
  <c r="BN254" i="1"/>
  <c r="BO254" i="1"/>
  <c r="BP254" i="1"/>
  <c r="BD255" i="1"/>
  <c r="BE255" i="1"/>
  <c r="BF255" i="1"/>
  <c r="BG255" i="1"/>
  <c r="BH255" i="1"/>
  <c r="BI255" i="1"/>
  <c r="BJ255" i="1"/>
  <c r="BK255" i="1"/>
  <c r="BL255" i="1"/>
  <c r="BM255" i="1"/>
  <c r="BN255" i="1"/>
  <c r="BO255" i="1"/>
  <c r="BP255" i="1"/>
  <c r="BD256" i="1"/>
  <c r="BE256" i="1"/>
  <c r="BF256" i="1"/>
  <c r="BG256" i="1"/>
  <c r="BH256" i="1"/>
  <c r="BI256" i="1"/>
  <c r="BJ256" i="1"/>
  <c r="BK256" i="1"/>
  <c r="BL256" i="1"/>
  <c r="BM256" i="1"/>
  <c r="BN256" i="1"/>
  <c r="BO256" i="1"/>
  <c r="BP256" i="1"/>
  <c r="BD257" i="1"/>
  <c r="BE257" i="1"/>
  <c r="BF257" i="1"/>
  <c r="BG257" i="1"/>
  <c r="BH257" i="1"/>
  <c r="BI257" i="1"/>
  <c r="BJ257" i="1"/>
  <c r="BK257" i="1"/>
  <c r="BL257" i="1"/>
  <c r="BM257" i="1"/>
  <c r="BN257" i="1"/>
  <c r="BO257" i="1"/>
  <c r="BP257" i="1"/>
  <c r="BD258" i="1"/>
  <c r="BE258" i="1"/>
  <c r="BF258" i="1"/>
  <c r="BG258" i="1"/>
  <c r="BH258" i="1"/>
  <c r="BI258" i="1"/>
  <c r="BJ258" i="1"/>
  <c r="BK258" i="1"/>
  <c r="BL258" i="1"/>
  <c r="BM258" i="1"/>
  <c r="BN258" i="1"/>
  <c r="BO258" i="1"/>
  <c r="BP258" i="1"/>
  <c r="BD259" i="1"/>
  <c r="BE259" i="1"/>
  <c r="BF259" i="1"/>
  <c r="BG259" i="1"/>
  <c r="BH259" i="1"/>
  <c r="BI259" i="1"/>
  <c r="BJ259" i="1"/>
  <c r="BK259" i="1"/>
  <c r="BL259" i="1"/>
  <c r="BM259" i="1"/>
  <c r="BN259" i="1"/>
  <c r="BO259" i="1"/>
  <c r="BP259" i="1"/>
  <c r="BD260" i="1"/>
  <c r="BE260" i="1"/>
  <c r="BF260" i="1"/>
  <c r="BG260" i="1"/>
  <c r="BH260" i="1"/>
  <c r="BI260" i="1"/>
  <c r="BJ260" i="1"/>
  <c r="BK260" i="1"/>
  <c r="BL260" i="1"/>
  <c r="BM260" i="1"/>
  <c r="BN260" i="1"/>
  <c r="BO260" i="1"/>
  <c r="BP260" i="1"/>
  <c r="BD261" i="1"/>
  <c r="BE261" i="1"/>
  <c r="BF261" i="1"/>
  <c r="BG261" i="1"/>
  <c r="BH261" i="1"/>
  <c r="BI261" i="1"/>
  <c r="BJ261" i="1"/>
  <c r="BK261" i="1"/>
  <c r="BL261" i="1"/>
  <c r="BM261" i="1"/>
  <c r="BN261" i="1"/>
  <c r="BO261" i="1"/>
  <c r="BP261" i="1"/>
  <c r="BD262" i="1"/>
  <c r="BE262" i="1"/>
  <c r="BF262" i="1"/>
  <c r="BG262" i="1"/>
  <c r="BH262" i="1"/>
  <c r="BI262" i="1"/>
  <c r="BJ262" i="1"/>
  <c r="BK262" i="1"/>
  <c r="BL262" i="1"/>
  <c r="BM262" i="1"/>
  <c r="BN262" i="1"/>
  <c r="BO262" i="1"/>
  <c r="BP262" i="1"/>
  <c r="BD263" i="1"/>
  <c r="BE263" i="1"/>
  <c r="BF263" i="1"/>
  <c r="BG263" i="1"/>
  <c r="BH263" i="1"/>
  <c r="BI263" i="1"/>
  <c r="BJ263" i="1"/>
  <c r="BK263" i="1"/>
  <c r="BL263" i="1"/>
  <c r="BM263" i="1"/>
  <c r="BN263" i="1"/>
  <c r="BO263" i="1"/>
  <c r="BP263" i="1"/>
  <c r="BD264" i="1"/>
  <c r="BE264" i="1"/>
  <c r="BF264" i="1"/>
  <c r="BG264" i="1"/>
  <c r="BH264" i="1"/>
  <c r="BI264" i="1"/>
  <c r="BJ264" i="1"/>
  <c r="BK264" i="1"/>
  <c r="BL264" i="1"/>
  <c r="BM264" i="1"/>
  <c r="BN264" i="1"/>
  <c r="BO264" i="1"/>
  <c r="BP264" i="1"/>
  <c r="BD265" i="1"/>
  <c r="BE265" i="1"/>
  <c r="BF265" i="1"/>
  <c r="BG265" i="1"/>
  <c r="BH265" i="1"/>
  <c r="BI265" i="1"/>
  <c r="BJ265" i="1"/>
  <c r="BK265" i="1"/>
  <c r="BL265" i="1"/>
  <c r="BM265" i="1"/>
  <c r="BN265" i="1"/>
  <c r="BO265" i="1"/>
  <c r="BP265" i="1"/>
  <c r="BD266" i="1"/>
  <c r="BE266" i="1"/>
  <c r="BF266" i="1"/>
  <c r="BG266" i="1"/>
  <c r="BH266" i="1"/>
  <c r="BI266" i="1"/>
  <c r="BJ266" i="1"/>
  <c r="BK266" i="1"/>
  <c r="BL266" i="1"/>
  <c r="BM266" i="1"/>
  <c r="BN266" i="1"/>
  <c r="BO266" i="1"/>
  <c r="BP266" i="1"/>
  <c r="BD267" i="1"/>
  <c r="BE267" i="1"/>
  <c r="BF267" i="1"/>
  <c r="BG267" i="1"/>
  <c r="BH267" i="1"/>
  <c r="BI267" i="1"/>
  <c r="BJ267" i="1"/>
  <c r="BK267" i="1"/>
  <c r="BL267" i="1"/>
  <c r="BM267" i="1"/>
  <c r="BN267" i="1"/>
  <c r="BO267" i="1"/>
  <c r="BP267" i="1"/>
  <c r="BD268" i="1"/>
  <c r="BE268" i="1"/>
  <c r="BF268" i="1"/>
  <c r="BG268" i="1"/>
  <c r="BH268" i="1"/>
  <c r="BI268" i="1"/>
  <c r="BJ268" i="1"/>
  <c r="BK268" i="1"/>
  <c r="BL268" i="1"/>
  <c r="BM268" i="1"/>
  <c r="BN268" i="1"/>
  <c r="BO268" i="1"/>
  <c r="BP268" i="1"/>
  <c r="BD269" i="1"/>
  <c r="BE269" i="1"/>
  <c r="BF269" i="1"/>
  <c r="BG269" i="1"/>
  <c r="BH269" i="1"/>
  <c r="BI269" i="1"/>
  <c r="BJ269" i="1"/>
  <c r="BK269" i="1"/>
  <c r="BL269" i="1"/>
  <c r="BM269" i="1"/>
  <c r="BN269" i="1"/>
  <c r="BO269" i="1"/>
  <c r="BP269" i="1"/>
  <c r="BD270" i="1"/>
  <c r="BE270" i="1"/>
  <c r="BF270" i="1"/>
  <c r="BG270" i="1"/>
  <c r="BH270" i="1"/>
  <c r="BI270" i="1"/>
  <c r="BJ270" i="1"/>
  <c r="BK270" i="1"/>
  <c r="BL270" i="1"/>
  <c r="BM270" i="1"/>
  <c r="BN270" i="1"/>
  <c r="BO270" i="1"/>
  <c r="BP270" i="1"/>
  <c r="BD271" i="1"/>
  <c r="BE271" i="1"/>
  <c r="BF271" i="1"/>
  <c r="BG271" i="1"/>
  <c r="BH271" i="1"/>
  <c r="BI271" i="1"/>
  <c r="BJ271" i="1"/>
  <c r="BK271" i="1"/>
  <c r="BL271" i="1"/>
  <c r="BM271" i="1"/>
  <c r="BN271" i="1"/>
  <c r="BO271" i="1"/>
  <c r="BP271" i="1"/>
  <c r="BD272" i="1"/>
  <c r="BE272" i="1"/>
  <c r="BF272" i="1"/>
  <c r="BG272" i="1"/>
  <c r="BH272" i="1"/>
  <c r="BI272" i="1"/>
  <c r="BJ272" i="1"/>
  <c r="BK272" i="1"/>
  <c r="BL272" i="1"/>
  <c r="BM272" i="1"/>
  <c r="BN272" i="1"/>
  <c r="BO272" i="1"/>
  <c r="BP272" i="1"/>
  <c r="BD3" i="1"/>
  <c r="BE3" i="1"/>
  <c r="BF3" i="1"/>
  <c r="BG3" i="1"/>
  <c r="BH3" i="1"/>
  <c r="BI3" i="1"/>
  <c r="BJ3" i="1"/>
  <c r="BK3" i="1"/>
  <c r="BL3" i="1"/>
  <c r="BM3" i="1"/>
  <c r="BN3" i="1"/>
  <c r="BO3" i="1"/>
  <c r="BP3" i="1"/>
  <c r="BD4" i="1"/>
  <c r="BE4" i="1"/>
  <c r="BF4" i="1"/>
  <c r="BG4" i="1"/>
  <c r="BH4" i="1"/>
  <c r="BI4" i="1"/>
  <c r="BJ4" i="1"/>
  <c r="BK4" i="1"/>
  <c r="BL4" i="1"/>
  <c r="BM4" i="1"/>
  <c r="BN4" i="1"/>
  <c r="BO4" i="1"/>
  <c r="BP4" i="1"/>
  <c r="BD5" i="1"/>
  <c r="BE5" i="1"/>
  <c r="BF5" i="1"/>
  <c r="BG5" i="1"/>
  <c r="BH5" i="1"/>
  <c r="BI5" i="1"/>
  <c r="BJ5" i="1"/>
  <c r="BK5" i="1"/>
  <c r="BL5" i="1"/>
  <c r="BM5" i="1"/>
  <c r="BN5" i="1"/>
  <c r="BO5" i="1"/>
  <c r="BP5" i="1"/>
  <c r="BD6" i="1"/>
  <c r="BE6" i="1"/>
  <c r="BF6" i="1"/>
  <c r="BG6" i="1"/>
  <c r="BH6" i="1"/>
  <c r="BI6" i="1"/>
  <c r="BJ6" i="1"/>
  <c r="BK6" i="1"/>
  <c r="BL6" i="1"/>
  <c r="BM6" i="1"/>
  <c r="BN6" i="1"/>
  <c r="BO6" i="1"/>
  <c r="BP6" i="1"/>
  <c r="BD7" i="1"/>
  <c r="BE7" i="1"/>
  <c r="BF7" i="1"/>
  <c r="BG7" i="1"/>
  <c r="BH7" i="1"/>
  <c r="BI7" i="1"/>
  <c r="BJ7" i="1"/>
  <c r="BK7" i="1"/>
  <c r="BL7" i="1"/>
  <c r="BM7" i="1"/>
  <c r="BN7" i="1"/>
  <c r="BO7" i="1"/>
  <c r="BP7" i="1"/>
  <c r="BD8" i="1"/>
  <c r="BE8" i="1"/>
  <c r="BF8" i="1"/>
  <c r="BG8" i="1"/>
  <c r="BH8" i="1"/>
  <c r="BI8" i="1"/>
  <c r="BJ8" i="1"/>
  <c r="BK8" i="1"/>
  <c r="BL8" i="1"/>
  <c r="BM8" i="1"/>
  <c r="BN8" i="1"/>
  <c r="BO8" i="1"/>
  <c r="BP8" i="1"/>
  <c r="BD9" i="1"/>
  <c r="BE9" i="1"/>
  <c r="BF9" i="1"/>
  <c r="BG9" i="1"/>
  <c r="BH9" i="1"/>
  <c r="BI9" i="1"/>
  <c r="BJ9" i="1"/>
  <c r="BK9" i="1"/>
  <c r="BL9" i="1"/>
  <c r="BM9" i="1"/>
  <c r="BN9" i="1"/>
  <c r="BO9" i="1"/>
  <c r="BP9" i="1"/>
  <c r="BD10" i="1"/>
  <c r="BE10" i="1"/>
  <c r="BF10" i="1"/>
  <c r="BG10" i="1"/>
  <c r="BH10" i="1"/>
  <c r="BI10" i="1"/>
  <c r="BJ10" i="1"/>
  <c r="BK10" i="1"/>
  <c r="BL10" i="1"/>
  <c r="BM10" i="1"/>
  <c r="BN10" i="1"/>
  <c r="BO10" i="1"/>
  <c r="BP10" i="1"/>
  <c r="BD11" i="1"/>
  <c r="BE11" i="1"/>
  <c r="BF11" i="1"/>
  <c r="BG11" i="1"/>
  <c r="BH11" i="1"/>
  <c r="BI11" i="1"/>
  <c r="BJ11" i="1"/>
  <c r="BK11" i="1"/>
  <c r="BL11" i="1"/>
  <c r="BM11" i="1"/>
  <c r="BN11" i="1"/>
  <c r="BO11" i="1"/>
  <c r="BP11" i="1"/>
  <c r="BD12" i="1"/>
  <c r="BE12" i="1"/>
  <c r="BF12" i="1"/>
  <c r="BG12" i="1"/>
  <c r="BH12" i="1"/>
  <c r="BI12" i="1"/>
  <c r="BJ12" i="1"/>
  <c r="BK12" i="1"/>
  <c r="BL12" i="1"/>
  <c r="BM12" i="1"/>
  <c r="BN12" i="1"/>
  <c r="BO12" i="1"/>
  <c r="BP12" i="1"/>
  <c r="BD13" i="1"/>
  <c r="BE13" i="1"/>
  <c r="BF13" i="1"/>
  <c r="BG13" i="1"/>
  <c r="BH13" i="1"/>
  <c r="BI13" i="1"/>
  <c r="BJ13" i="1"/>
  <c r="BK13" i="1"/>
  <c r="BL13" i="1"/>
  <c r="BM13" i="1"/>
  <c r="BN13" i="1"/>
  <c r="BO13" i="1"/>
  <c r="BP13" i="1"/>
  <c r="BD14" i="1"/>
  <c r="BE14" i="1"/>
  <c r="BF14" i="1"/>
  <c r="BG14" i="1"/>
  <c r="BH14" i="1"/>
  <c r="BI14" i="1"/>
  <c r="BJ14" i="1"/>
  <c r="BK14" i="1"/>
  <c r="BL14" i="1"/>
  <c r="BM14" i="1"/>
  <c r="BN14" i="1"/>
  <c r="BO14" i="1"/>
  <c r="BP14" i="1"/>
  <c r="BD15" i="1"/>
  <c r="BE15" i="1"/>
  <c r="BF15" i="1"/>
  <c r="BG15" i="1"/>
  <c r="BH15" i="1"/>
  <c r="BI15" i="1"/>
  <c r="BJ15" i="1"/>
  <c r="BK15" i="1"/>
  <c r="BL15" i="1"/>
  <c r="BM15" i="1"/>
  <c r="BN15" i="1"/>
  <c r="BO15" i="1"/>
  <c r="BP15" i="1"/>
  <c r="BD16" i="1"/>
  <c r="BE16" i="1"/>
  <c r="BF16" i="1"/>
  <c r="BG16" i="1"/>
  <c r="BH16" i="1"/>
  <c r="BI16" i="1"/>
  <c r="BJ16" i="1"/>
  <c r="BK16" i="1"/>
  <c r="BL16" i="1"/>
  <c r="BM16" i="1"/>
  <c r="BN16" i="1"/>
  <c r="BO16" i="1"/>
  <c r="BP16" i="1"/>
  <c r="BD17" i="1"/>
  <c r="BE17" i="1"/>
  <c r="BF17" i="1"/>
  <c r="BG17" i="1"/>
  <c r="BH17" i="1"/>
  <c r="BI17" i="1"/>
  <c r="BJ17" i="1"/>
  <c r="BK17" i="1"/>
  <c r="BL17" i="1"/>
  <c r="BM17" i="1"/>
  <c r="BN17" i="1"/>
  <c r="BO17" i="1"/>
  <c r="BP17" i="1"/>
  <c r="BD18" i="1"/>
  <c r="BE18" i="1"/>
  <c r="BF18" i="1"/>
  <c r="BG18" i="1"/>
  <c r="BH18" i="1"/>
  <c r="BI18" i="1"/>
  <c r="BJ18" i="1"/>
  <c r="BK18" i="1"/>
  <c r="BL18" i="1"/>
  <c r="BM18" i="1"/>
  <c r="BN18" i="1"/>
  <c r="BO18" i="1"/>
  <c r="BP18" i="1"/>
  <c r="BD19" i="1"/>
  <c r="BE19" i="1"/>
  <c r="BF19" i="1"/>
  <c r="BG19" i="1"/>
  <c r="BH19" i="1"/>
  <c r="BI19" i="1"/>
  <c r="BJ19" i="1"/>
  <c r="BK19" i="1"/>
  <c r="BL19" i="1"/>
  <c r="BM19" i="1"/>
  <c r="BN19" i="1"/>
  <c r="BO19" i="1"/>
  <c r="BP19" i="1"/>
  <c r="BD20" i="1"/>
  <c r="BE20" i="1"/>
  <c r="BF20" i="1"/>
  <c r="BG20" i="1"/>
  <c r="BH20" i="1"/>
  <c r="BI20" i="1"/>
  <c r="BJ20" i="1"/>
  <c r="BK20" i="1"/>
  <c r="BL20" i="1"/>
  <c r="BM20" i="1"/>
  <c r="BN20" i="1"/>
  <c r="BO20" i="1"/>
  <c r="BP20" i="1"/>
  <c r="BD21" i="1"/>
  <c r="BE21" i="1"/>
  <c r="BF21" i="1"/>
  <c r="BG21" i="1"/>
  <c r="BH21" i="1"/>
  <c r="BI21" i="1"/>
  <c r="BJ21" i="1"/>
  <c r="BK21" i="1"/>
  <c r="BL21" i="1"/>
  <c r="BM21" i="1"/>
  <c r="BN21" i="1"/>
  <c r="BO21" i="1"/>
  <c r="BP21" i="1"/>
  <c r="BD22" i="1"/>
  <c r="BE22" i="1"/>
  <c r="BF22" i="1"/>
  <c r="BG22" i="1"/>
  <c r="BH22" i="1"/>
  <c r="BI22" i="1"/>
  <c r="BJ22" i="1"/>
  <c r="BK22" i="1"/>
  <c r="BL22" i="1"/>
  <c r="BM22" i="1"/>
  <c r="BN22" i="1"/>
  <c r="BO22" i="1"/>
  <c r="BP22" i="1"/>
  <c r="BD23" i="1"/>
  <c r="BE23" i="1"/>
  <c r="BF23" i="1"/>
  <c r="BG23" i="1"/>
  <c r="BH23" i="1"/>
  <c r="BI23" i="1"/>
  <c r="BJ23" i="1"/>
  <c r="BK23" i="1"/>
  <c r="BL23" i="1"/>
  <c r="BM23" i="1"/>
  <c r="BN23" i="1"/>
  <c r="BO23" i="1"/>
  <c r="BP23" i="1"/>
  <c r="BD24" i="1"/>
  <c r="BE24" i="1"/>
  <c r="BF24" i="1"/>
  <c r="BG24" i="1"/>
  <c r="BH24" i="1"/>
  <c r="BI24" i="1"/>
  <c r="BJ24" i="1"/>
  <c r="BK24" i="1"/>
  <c r="BL24" i="1"/>
  <c r="BM24" i="1"/>
  <c r="BN24" i="1"/>
  <c r="BO24" i="1"/>
  <c r="BP24" i="1"/>
  <c r="BD25" i="1"/>
  <c r="BE25" i="1"/>
  <c r="BF25" i="1"/>
  <c r="BG25" i="1"/>
  <c r="BH25" i="1"/>
  <c r="BI25" i="1"/>
  <c r="BJ25" i="1"/>
  <c r="BK25" i="1"/>
  <c r="BL25" i="1"/>
  <c r="BM25" i="1"/>
  <c r="BN25" i="1"/>
  <c r="BO25" i="1"/>
  <c r="BP25" i="1"/>
  <c r="BD26" i="1"/>
  <c r="BE26" i="1"/>
  <c r="BF26" i="1"/>
  <c r="BG26" i="1"/>
  <c r="BH26" i="1"/>
  <c r="BI26" i="1"/>
  <c r="BJ26" i="1"/>
  <c r="BK26" i="1"/>
  <c r="BL26" i="1"/>
  <c r="BM26" i="1"/>
  <c r="BN26" i="1"/>
  <c r="BO26" i="1"/>
  <c r="BP26" i="1"/>
  <c r="BD27" i="1"/>
  <c r="BE27" i="1"/>
  <c r="BF27" i="1"/>
  <c r="BG27" i="1"/>
  <c r="BH27" i="1"/>
  <c r="BI27" i="1"/>
  <c r="BJ27" i="1"/>
  <c r="BK27" i="1"/>
  <c r="BL27" i="1"/>
  <c r="BM27" i="1"/>
  <c r="BN27" i="1"/>
  <c r="BO27" i="1"/>
  <c r="BP27" i="1"/>
  <c r="BD28" i="1"/>
  <c r="BE28" i="1"/>
  <c r="BF28" i="1"/>
  <c r="BG28" i="1"/>
  <c r="BH28" i="1"/>
  <c r="BI28" i="1"/>
  <c r="BJ28" i="1"/>
  <c r="BK28" i="1"/>
  <c r="BL28" i="1"/>
  <c r="BM28" i="1"/>
  <c r="BN28" i="1"/>
  <c r="BO28" i="1"/>
  <c r="BP28" i="1"/>
  <c r="BD29" i="1"/>
  <c r="BE29" i="1"/>
  <c r="BF29" i="1"/>
  <c r="BG29" i="1"/>
  <c r="BH29" i="1"/>
  <c r="BI29" i="1"/>
  <c r="BJ29" i="1"/>
  <c r="BK29" i="1"/>
  <c r="BL29" i="1"/>
  <c r="BM29" i="1"/>
  <c r="BN29" i="1"/>
  <c r="BO29" i="1"/>
  <c r="BP29" i="1"/>
  <c r="BD30" i="1"/>
  <c r="BE30" i="1"/>
  <c r="BF30" i="1"/>
  <c r="BG30" i="1"/>
  <c r="BH30" i="1"/>
  <c r="BI30" i="1"/>
  <c r="BJ30" i="1"/>
  <c r="BK30" i="1"/>
  <c r="BL30" i="1"/>
  <c r="BM30" i="1"/>
  <c r="BN30" i="1"/>
  <c r="BO30" i="1"/>
  <c r="BP30" i="1"/>
  <c r="BD31" i="1"/>
  <c r="BE31" i="1"/>
  <c r="BF31" i="1"/>
  <c r="BG31" i="1"/>
  <c r="BH31" i="1"/>
  <c r="BI31" i="1"/>
  <c r="BJ31" i="1"/>
  <c r="BK31" i="1"/>
  <c r="BL31" i="1"/>
  <c r="BM31" i="1"/>
  <c r="BN31" i="1"/>
  <c r="BO31" i="1"/>
  <c r="BP31" i="1"/>
  <c r="BD32" i="1"/>
  <c r="BE32" i="1"/>
  <c r="BF32" i="1"/>
  <c r="BG32" i="1"/>
  <c r="BH32" i="1"/>
  <c r="BI32" i="1"/>
  <c r="BJ32" i="1"/>
  <c r="BK32" i="1"/>
  <c r="BL32" i="1"/>
  <c r="BM32" i="1"/>
  <c r="BN32" i="1"/>
  <c r="BO32" i="1"/>
  <c r="BP32" i="1"/>
  <c r="BD33" i="1"/>
  <c r="BE33" i="1"/>
  <c r="BF33" i="1"/>
  <c r="BG33" i="1"/>
  <c r="BH33" i="1"/>
  <c r="BI33" i="1"/>
  <c r="BJ33" i="1"/>
  <c r="BK33" i="1"/>
  <c r="BL33" i="1"/>
  <c r="BM33" i="1"/>
  <c r="BN33" i="1"/>
  <c r="BO33" i="1"/>
  <c r="BP33" i="1"/>
  <c r="BD34" i="1"/>
  <c r="BE34" i="1"/>
  <c r="BF34" i="1"/>
  <c r="BG34" i="1"/>
  <c r="BH34" i="1"/>
  <c r="BI34" i="1"/>
  <c r="BJ34" i="1"/>
  <c r="BK34" i="1"/>
  <c r="BL34" i="1"/>
  <c r="BM34" i="1"/>
  <c r="BN34" i="1"/>
  <c r="BO34" i="1"/>
  <c r="BP34" i="1"/>
  <c r="BD35" i="1"/>
  <c r="BE35" i="1"/>
  <c r="BF35" i="1"/>
  <c r="BG35" i="1"/>
  <c r="BH35" i="1"/>
  <c r="BI35" i="1"/>
  <c r="BJ35" i="1"/>
  <c r="BK35" i="1"/>
  <c r="BL35" i="1"/>
  <c r="BM35" i="1"/>
  <c r="BN35" i="1"/>
  <c r="BO35" i="1"/>
  <c r="BP35" i="1"/>
  <c r="BD36" i="1"/>
  <c r="BE36" i="1"/>
  <c r="BF36" i="1"/>
  <c r="BG36" i="1"/>
  <c r="BH36" i="1"/>
  <c r="BI36" i="1"/>
  <c r="BJ36" i="1"/>
  <c r="BK36" i="1"/>
  <c r="BL36" i="1"/>
  <c r="BM36" i="1"/>
  <c r="BN36" i="1"/>
  <c r="BO36" i="1"/>
  <c r="BP36" i="1"/>
  <c r="BD37" i="1"/>
  <c r="BE37" i="1"/>
  <c r="BF37" i="1"/>
  <c r="BG37" i="1"/>
  <c r="BH37" i="1"/>
  <c r="BI37" i="1"/>
  <c r="BJ37" i="1"/>
  <c r="BK37" i="1"/>
  <c r="BL37" i="1"/>
  <c r="BM37" i="1"/>
  <c r="BN37" i="1"/>
  <c r="BO37" i="1"/>
  <c r="BP37" i="1"/>
  <c r="BD38" i="1"/>
  <c r="BE38" i="1"/>
  <c r="BF38" i="1"/>
  <c r="BG38" i="1"/>
  <c r="BH38" i="1"/>
  <c r="BI38" i="1"/>
  <c r="BJ38" i="1"/>
  <c r="BK38" i="1"/>
  <c r="BL38" i="1"/>
  <c r="BM38" i="1"/>
  <c r="BN38" i="1"/>
  <c r="BO38" i="1"/>
  <c r="BP38" i="1"/>
  <c r="BD39" i="1"/>
  <c r="BE39" i="1"/>
  <c r="BF39" i="1"/>
  <c r="BG39" i="1"/>
  <c r="BH39" i="1"/>
  <c r="BI39" i="1"/>
  <c r="BJ39" i="1"/>
  <c r="BK39" i="1"/>
  <c r="BL39" i="1"/>
  <c r="BM39" i="1"/>
  <c r="BN39" i="1"/>
  <c r="BO39" i="1"/>
  <c r="BP39" i="1"/>
  <c r="BD40" i="1"/>
  <c r="BE40" i="1"/>
  <c r="BF40" i="1"/>
  <c r="BG40" i="1"/>
  <c r="BH40" i="1"/>
  <c r="BI40" i="1"/>
  <c r="BJ40" i="1"/>
  <c r="BK40" i="1"/>
  <c r="BL40" i="1"/>
  <c r="BM40" i="1"/>
  <c r="BN40" i="1"/>
  <c r="BO40" i="1"/>
  <c r="BP40" i="1"/>
  <c r="BD41" i="1"/>
  <c r="BE41" i="1"/>
  <c r="BF41" i="1"/>
  <c r="BG41" i="1"/>
  <c r="BH41" i="1"/>
  <c r="BI41" i="1"/>
  <c r="BJ41" i="1"/>
  <c r="BK41" i="1"/>
  <c r="BL41" i="1"/>
  <c r="BM41" i="1"/>
  <c r="BN41" i="1"/>
  <c r="BO41" i="1"/>
  <c r="BP41" i="1"/>
  <c r="BD42" i="1"/>
  <c r="BE42" i="1"/>
  <c r="BF42" i="1"/>
  <c r="BG42" i="1"/>
  <c r="BH42" i="1"/>
  <c r="BI42" i="1"/>
  <c r="BJ42" i="1"/>
  <c r="BK42" i="1"/>
  <c r="BL42" i="1"/>
  <c r="BM42" i="1"/>
  <c r="BN42" i="1"/>
  <c r="BO42" i="1"/>
  <c r="BP42" i="1"/>
  <c r="BD43" i="1"/>
  <c r="BE43" i="1"/>
  <c r="BF43" i="1"/>
  <c r="BG43" i="1"/>
  <c r="BH43" i="1"/>
  <c r="BI43" i="1"/>
  <c r="BJ43" i="1"/>
  <c r="BK43" i="1"/>
  <c r="BL43" i="1"/>
  <c r="BM43" i="1"/>
  <c r="BN43" i="1"/>
  <c r="BO43" i="1"/>
  <c r="BP43" i="1"/>
  <c r="BD44" i="1"/>
  <c r="BE44" i="1"/>
  <c r="BF44" i="1"/>
  <c r="BG44" i="1"/>
  <c r="BH44" i="1"/>
  <c r="BI44" i="1"/>
  <c r="BJ44" i="1"/>
  <c r="BK44" i="1"/>
  <c r="BL44" i="1"/>
  <c r="BM44" i="1"/>
  <c r="BN44" i="1"/>
  <c r="BO44" i="1"/>
  <c r="BP44" i="1"/>
  <c r="BD45" i="1"/>
  <c r="BE45" i="1"/>
  <c r="BF45" i="1"/>
  <c r="BG45" i="1"/>
  <c r="BH45" i="1"/>
  <c r="BI45" i="1"/>
  <c r="BJ45" i="1"/>
  <c r="BK45" i="1"/>
  <c r="BL45" i="1"/>
  <c r="BM45" i="1"/>
  <c r="BN45" i="1"/>
  <c r="BO45" i="1"/>
  <c r="BP45" i="1"/>
  <c r="BD46" i="1"/>
  <c r="BE46" i="1"/>
  <c r="BF46" i="1"/>
  <c r="BG46" i="1"/>
  <c r="BH46" i="1"/>
  <c r="BI46" i="1"/>
  <c r="BJ46" i="1"/>
  <c r="BK46" i="1"/>
  <c r="BL46" i="1"/>
  <c r="BM46" i="1"/>
  <c r="BN46" i="1"/>
  <c r="BO46" i="1"/>
  <c r="BP46" i="1"/>
  <c r="BD47" i="1"/>
  <c r="BE47" i="1"/>
  <c r="BF47" i="1"/>
  <c r="BG47" i="1"/>
  <c r="BH47" i="1"/>
  <c r="BI47" i="1"/>
  <c r="BJ47" i="1"/>
  <c r="BK47" i="1"/>
  <c r="BL47" i="1"/>
  <c r="BM47" i="1"/>
  <c r="BN47" i="1"/>
  <c r="BO47" i="1"/>
  <c r="BP47" i="1"/>
  <c r="BD48" i="1"/>
  <c r="BE48" i="1"/>
  <c r="BF48" i="1"/>
  <c r="BG48" i="1"/>
  <c r="BH48" i="1"/>
  <c r="BI48" i="1"/>
  <c r="BJ48" i="1"/>
  <c r="BK48" i="1"/>
  <c r="BL48" i="1"/>
  <c r="BM48" i="1"/>
  <c r="BN48" i="1"/>
  <c r="BO48" i="1"/>
  <c r="BP48" i="1"/>
  <c r="BD49" i="1"/>
  <c r="BE49" i="1"/>
  <c r="BF49" i="1"/>
  <c r="BG49" i="1"/>
  <c r="BH49" i="1"/>
  <c r="BI49" i="1"/>
  <c r="BJ49" i="1"/>
  <c r="BK49" i="1"/>
  <c r="BL49" i="1"/>
  <c r="BM49" i="1"/>
  <c r="BN49" i="1"/>
  <c r="BO49" i="1"/>
  <c r="BP49" i="1"/>
  <c r="BD50" i="1"/>
  <c r="BE50" i="1"/>
  <c r="BF50" i="1"/>
  <c r="BG50" i="1"/>
  <c r="BH50" i="1"/>
  <c r="BI50" i="1"/>
  <c r="BJ50" i="1"/>
  <c r="BK50" i="1"/>
  <c r="BL50" i="1"/>
  <c r="BM50" i="1"/>
  <c r="BN50" i="1"/>
  <c r="BO50" i="1"/>
  <c r="BP50" i="1"/>
  <c r="BD51" i="1"/>
  <c r="BE51" i="1"/>
  <c r="BF51" i="1"/>
  <c r="BG51" i="1"/>
  <c r="BH51" i="1"/>
  <c r="BI51" i="1"/>
  <c r="BJ51" i="1"/>
  <c r="BK51" i="1"/>
  <c r="BL51" i="1"/>
  <c r="BM51" i="1"/>
  <c r="BN51" i="1"/>
  <c r="BO51" i="1"/>
  <c r="BP51" i="1"/>
  <c r="BD52" i="1"/>
  <c r="BE52" i="1"/>
  <c r="BF52" i="1"/>
  <c r="BG52" i="1"/>
  <c r="BH52" i="1"/>
  <c r="BI52" i="1"/>
  <c r="BJ52" i="1"/>
  <c r="BK52" i="1"/>
  <c r="BL52" i="1"/>
  <c r="BM52" i="1"/>
  <c r="BN52" i="1"/>
  <c r="BO52" i="1"/>
  <c r="BP52" i="1"/>
  <c r="BD53" i="1"/>
  <c r="BE53" i="1"/>
  <c r="BF53" i="1"/>
  <c r="BG53" i="1"/>
  <c r="BH53" i="1"/>
  <c r="BI53" i="1"/>
  <c r="BJ53" i="1"/>
  <c r="BK53" i="1"/>
  <c r="BL53" i="1"/>
  <c r="BM53" i="1"/>
  <c r="BN53" i="1"/>
  <c r="BO53" i="1"/>
  <c r="BP53" i="1"/>
  <c r="BD54" i="1"/>
  <c r="BE54" i="1"/>
  <c r="BF54" i="1"/>
  <c r="BG54" i="1"/>
  <c r="BH54" i="1"/>
  <c r="BI54" i="1"/>
  <c r="BJ54" i="1"/>
  <c r="BK54" i="1"/>
  <c r="BL54" i="1"/>
  <c r="BM54" i="1"/>
  <c r="BN54" i="1"/>
  <c r="BO54" i="1"/>
  <c r="BP54" i="1"/>
  <c r="BD55" i="1"/>
  <c r="BE55" i="1"/>
  <c r="BF55" i="1"/>
  <c r="BG55" i="1"/>
  <c r="BH55" i="1"/>
  <c r="BI55" i="1"/>
  <c r="BJ55" i="1"/>
  <c r="BK55" i="1"/>
  <c r="BL55" i="1"/>
  <c r="BM55" i="1"/>
  <c r="BN55" i="1"/>
  <c r="BO55" i="1"/>
  <c r="BP55" i="1"/>
  <c r="BD56" i="1"/>
  <c r="BE56" i="1"/>
  <c r="BF56" i="1"/>
  <c r="BG56" i="1"/>
  <c r="BH56" i="1"/>
  <c r="BI56" i="1"/>
  <c r="BJ56" i="1"/>
  <c r="BK56" i="1"/>
  <c r="BL56" i="1"/>
  <c r="BM56" i="1"/>
  <c r="BN56" i="1"/>
  <c r="BO56" i="1"/>
  <c r="BP56" i="1"/>
  <c r="BD57" i="1"/>
  <c r="BE57" i="1"/>
  <c r="BF57" i="1"/>
  <c r="BG57" i="1"/>
  <c r="BH57" i="1"/>
  <c r="BI57" i="1"/>
  <c r="BJ57" i="1"/>
  <c r="BK57" i="1"/>
  <c r="BL57" i="1"/>
  <c r="BM57" i="1"/>
  <c r="BN57" i="1"/>
  <c r="BO57" i="1"/>
  <c r="BP57" i="1"/>
  <c r="BD58" i="1"/>
  <c r="BE58" i="1"/>
  <c r="BF58" i="1"/>
  <c r="BG58" i="1"/>
  <c r="BH58" i="1"/>
  <c r="BI58" i="1"/>
  <c r="BJ58" i="1"/>
  <c r="BK58" i="1"/>
  <c r="BL58" i="1"/>
  <c r="BM58" i="1"/>
  <c r="BN58" i="1"/>
  <c r="BO58" i="1"/>
  <c r="BP58" i="1"/>
  <c r="BD59" i="1"/>
  <c r="BE59" i="1"/>
  <c r="BF59" i="1"/>
  <c r="BG59" i="1"/>
  <c r="BH59" i="1"/>
  <c r="BI59" i="1"/>
  <c r="BJ59" i="1"/>
  <c r="BK59" i="1"/>
  <c r="BL59" i="1"/>
  <c r="BM59" i="1"/>
  <c r="BN59" i="1"/>
  <c r="BO59" i="1"/>
  <c r="BP59" i="1"/>
  <c r="BD60" i="1"/>
  <c r="BE60" i="1"/>
  <c r="BF60" i="1"/>
  <c r="BG60" i="1"/>
  <c r="BH60" i="1"/>
  <c r="BI60" i="1"/>
  <c r="BJ60" i="1"/>
  <c r="BK60" i="1"/>
  <c r="BL60" i="1"/>
  <c r="BM60" i="1"/>
  <c r="BN60" i="1"/>
  <c r="BO60" i="1"/>
  <c r="BP60" i="1"/>
  <c r="BD61" i="1"/>
  <c r="BE61" i="1"/>
  <c r="BF61" i="1"/>
  <c r="BG61" i="1"/>
  <c r="BH61" i="1"/>
  <c r="BI61" i="1"/>
  <c r="BJ61" i="1"/>
  <c r="BK61" i="1"/>
  <c r="BL61" i="1"/>
  <c r="BM61" i="1"/>
  <c r="BN61" i="1"/>
  <c r="BO61" i="1"/>
  <c r="BP61" i="1"/>
  <c r="BD62" i="1"/>
  <c r="BE62" i="1"/>
  <c r="BF62" i="1"/>
  <c r="BG62" i="1"/>
  <c r="BH62" i="1"/>
  <c r="BI62" i="1"/>
  <c r="BJ62" i="1"/>
  <c r="BK62" i="1"/>
  <c r="BL62" i="1"/>
  <c r="BM62" i="1"/>
  <c r="BN62" i="1"/>
  <c r="BO62" i="1"/>
  <c r="BP62" i="1"/>
  <c r="BD63" i="1"/>
  <c r="BE63" i="1"/>
  <c r="BF63" i="1"/>
  <c r="BG63" i="1"/>
  <c r="BH63" i="1"/>
  <c r="BI63" i="1"/>
  <c r="BJ63" i="1"/>
  <c r="BK63" i="1"/>
  <c r="BL63" i="1"/>
  <c r="BM63" i="1"/>
  <c r="BN63" i="1"/>
  <c r="BO63" i="1"/>
  <c r="BP63" i="1"/>
  <c r="BD64" i="1"/>
  <c r="BE64" i="1"/>
  <c r="BF64" i="1"/>
  <c r="BG64" i="1"/>
  <c r="BH64" i="1"/>
  <c r="BI64" i="1"/>
  <c r="BJ64" i="1"/>
  <c r="BK64" i="1"/>
  <c r="BL64" i="1"/>
  <c r="BM64" i="1"/>
  <c r="BN64" i="1"/>
  <c r="BO64" i="1"/>
  <c r="BP64" i="1"/>
  <c r="BD65" i="1"/>
  <c r="BE65" i="1"/>
  <c r="BF65" i="1"/>
  <c r="BG65" i="1"/>
  <c r="BH65" i="1"/>
  <c r="BI65" i="1"/>
  <c r="BJ65" i="1"/>
  <c r="BK65" i="1"/>
  <c r="BL65" i="1"/>
  <c r="BM65" i="1"/>
  <c r="BN65" i="1"/>
  <c r="BO65" i="1"/>
  <c r="BP65" i="1"/>
  <c r="BD66" i="1"/>
  <c r="BE66" i="1"/>
  <c r="BF66" i="1"/>
  <c r="BG66" i="1"/>
  <c r="BH66" i="1"/>
  <c r="BI66" i="1"/>
  <c r="BJ66" i="1"/>
  <c r="BK66" i="1"/>
  <c r="BL66" i="1"/>
  <c r="BM66" i="1"/>
  <c r="BN66" i="1"/>
  <c r="BO66" i="1"/>
  <c r="BP66" i="1"/>
  <c r="BD67" i="1"/>
  <c r="BE67" i="1"/>
  <c r="BF67" i="1"/>
  <c r="BG67" i="1"/>
  <c r="BH67" i="1"/>
  <c r="BI67" i="1"/>
  <c r="BJ67" i="1"/>
  <c r="BK67" i="1"/>
  <c r="BL67" i="1"/>
  <c r="BM67" i="1"/>
  <c r="BN67" i="1"/>
  <c r="BO67" i="1"/>
  <c r="BP67" i="1"/>
  <c r="BD68" i="1"/>
  <c r="BE68" i="1"/>
  <c r="BF68" i="1"/>
  <c r="BG68" i="1"/>
  <c r="BH68" i="1"/>
  <c r="BI68" i="1"/>
  <c r="BJ68" i="1"/>
  <c r="BK68" i="1"/>
  <c r="BL68" i="1"/>
  <c r="BM68" i="1"/>
  <c r="BN68" i="1"/>
  <c r="BO68" i="1"/>
  <c r="BP68" i="1"/>
  <c r="BD69" i="1"/>
  <c r="BE69" i="1"/>
  <c r="BF69" i="1"/>
  <c r="BG69" i="1"/>
  <c r="BH69" i="1"/>
  <c r="BI69" i="1"/>
  <c r="BJ69" i="1"/>
  <c r="BK69" i="1"/>
  <c r="BL69" i="1"/>
  <c r="BM69" i="1"/>
  <c r="BN69" i="1"/>
  <c r="BO69" i="1"/>
  <c r="BP69" i="1"/>
  <c r="BD70" i="1"/>
  <c r="BE70" i="1"/>
  <c r="BF70" i="1"/>
  <c r="BG70" i="1"/>
  <c r="BH70" i="1"/>
  <c r="BI70" i="1"/>
  <c r="BJ70" i="1"/>
  <c r="BK70" i="1"/>
  <c r="BL70" i="1"/>
  <c r="BM70" i="1"/>
  <c r="BN70" i="1"/>
  <c r="BO70" i="1"/>
  <c r="BP70" i="1"/>
  <c r="BD71" i="1"/>
  <c r="BE71" i="1"/>
  <c r="BF71" i="1"/>
  <c r="BG71" i="1"/>
  <c r="BH71" i="1"/>
  <c r="BI71" i="1"/>
  <c r="BJ71" i="1"/>
  <c r="BK71" i="1"/>
  <c r="BL71" i="1"/>
  <c r="BM71" i="1"/>
  <c r="BN71" i="1"/>
  <c r="BO71" i="1"/>
  <c r="BP71" i="1"/>
  <c r="BD72" i="1"/>
  <c r="BE72" i="1"/>
  <c r="BF72" i="1"/>
  <c r="BG72" i="1"/>
  <c r="BH72" i="1"/>
  <c r="BI72" i="1"/>
  <c r="BJ72" i="1"/>
  <c r="BK72" i="1"/>
  <c r="BL72" i="1"/>
  <c r="BM72" i="1"/>
  <c r="BN72" i="1"/>
  <c r="BO72" i="1"/>
  <c r="BP72" i="1"/>
  <c r="BD73" i="1"/>
  <c r="BE73" i="1"/>
  <c r="BF73" i="1"/>
  <c r="BG73" i="1"/>
  <c r="BH73" i="1"/>
  <c r="BI73" i="1"/>
  <c r="BJ73" i="1"/>
  <c r="BK73" i="1"/>
  <c r="BL73" i="1"/>
  <c r="BM73" i="1"/>
  <c r="BN73" i="1"/>
  <c r="BO73" i="1"/>
  <c r="BP73" i="1"/>
  <c r="BD74" i="1"/>
  <c r="BE74" i="1"/>
  <c r="BF74" i="1"/>
  <c r="BG74" i="1"/>
  <c r="BH74" i="1"/>
  <c r="BI74" i="1"/>
  <c r="BJ74" i="1"/>
  <c r="BK74" i="1"/>
  <c r="BL74" i="1"/>
  <c r="BM74" i="1"/>
  <c r="BN74" i="1"/>
  <c r="BO74" i="1"/>
  <c r="BP74" i="1"/>
  <c r="BD75" i="1"/>
  <c r="BE75" i="1"/>
  <c r="BF75" i="1"/>
  <c r="BG75" i="1"/>
  <c r="BH75" i="1"/>
  <c r="BI75" i="1"/>
  <c r="BJ75" i="1"/>
  <c r="BK75" i="1"/>
  <c r="BL75" i="1"/>
  <c r="BM75" i="1"/>
  <c r="BN75" i="1"/>
  <c r="BO75" i="1"/>
  <c r="BP75" i="1"/>
  <c r="BD76" i="1"/>
  <c r="BE76" i="1"/>
  <c r="BF76" i="1"/>
  <c r="BG76" i="1"/>
  <c r="BH76" i="1"/>
  <c r="BI76" i="1"/>
  <c r="BJ76" i="1"/>
  <c r="BK76" i="1"/>
  <c r="BL76" i="1"/>
  <c r="BM76" i="1"/>
  <c r="BN76" i="1"/>
  <c r="BO76" i="1"/>
  <c r="BP76" i="1"/>
  <c r="BD77" i="1"/>
  <c r="BE77" i="1"/>
  <c r="BF77" i="1"/>
  <c r="BG77" i="1"/>
  <c r="BH77" i="1"/>
  <c r="BI77" i="1"/>
  <c r="BJ77" i="1"/>
  <c r="BK77" i="1"/>
  <c r="BL77" i="1"/>
  <c r="BM77" i="1"/>
  <c r="BN77" i="1"/>
  <c r="BO77" i="1"/>
  <c r="BP77" i="1"/>
  <c r="BD78" i="1"/>
  <c r="BE78" i="1"/>
  <c r="BF78" i="1"/>
  <c r="BG78" i="1"/>
  <c r="BH78" i="1"/>
  <c r="BI78" i="1"/>
  <c r="BJ78" i="1"/>
  <c r="BK78" i="1"/>
  <c r="BL78" i="1"/>
  <c r="BM78" i="1"/>
  <c r="BN78" i="1"/>
  <c r="BO78" i="1"/>
  <c r="BP78" i="1"/>
  <c r="BD79" i="1"/>
  <c r="BE79" i="1"/>
  <c r="BF79" i="1"/>
  <c r="BG79" i="1"/>
  <c r="BH79" i="1"/>
  <c r="BI79" i="1"/>
  <c r="BJ79" i="1"/>
  <c r="BK79" i="1"/>
  <c r="BL79" i="1"/>
  <c r="BM79" i="1"/>
  <c r="BN79" i="1"/>
  <c r="BO79" i="1"/>
  <c r="BP79" i="1"/>
  <c r="BD80" i="1"/>
  <c r="BE80" i="1"/>
  <c r="BF80" i="1"/>
  <c r="BG80" i="1"/>
  <c r="BH80" i="1"/>
  <c r="BI80" i="1"/>
  <c r="BJ80" i="1"/>
  <c r="BK80" i="1"/>
  <c r="BL80" i="1"/>
  <c r="BM80" i="1"/>
  <c r="BN80" i="1"/>
  <c r="BO80" i="1"/>
  <c r="BP80" i="1"/>
  <c r="BD81" i="1"/>
  <c r="BE81" i="1"/>
  <c r="BF81" i="1"/>
  <c r="BG81" i="1"/>
  <c r="BH81" i="1"/>
  <c r="BI81" i="1"/>
  <c r="BJ81" i="1"/>
  <c r="BK81" i="1"/>
  <c r="BL81" i="1"/>
  <c r="BM81" i="1"/>
  <c r="BN81" i="1"/>
  <c r="BO81" i="1"/>
  <c r="BP81" i="1"/>
  <c r="BD82" i="1"/>
  <c r="BE82" i="1"/>
  <c r="BF82" i="1"/>
  <c r="BG82" i="1"/>
  <c r="BH82" i="1"/>
  <c r="BI82" i="1"/>
  <c r="BJ82" i="1"/>
  <c r="BK82" i="1"/>
  <c r="BL82" i="1"/>
  <c r="BM82" i="1"/>
  <c r="BN82" i="1"/>
  <c r="BO82" i="1"/>
  <c r="BP82" i="1"/>
  <c r="BD83" i="1"/>
  <c r="BE83" i="1"/>
  <c r="BF83" i="1"/>
  <c r="BG83" i="1"/>
  <c r="BH83" i="1"/>
  <c r="BI83" i="1"/>
  <c r="BJ83" i="1"/>
  <c r="BK83" i="1"/>
  <c r="BL83" i="1"/>
  <c r="BM83" i="1"/>
  <c r="BN83" i="1"/>
  <c r="BO83" i="1"/>
  <c r="BP83" i="1"/>
  <c r="BD84" i="1"/>
  <c r="BE84" i="1"/>
  <c r="BF84" i="1"/>
  <c r="BG84" i="1"/>
  <c r="BH84" i="1"/>
  <c r="BI84" i="1"/>
  <c r="BJ84" i="1"/>
  <c r="BK84" i="1"/>
  <c r="BL84" i="1"/>
  <c r="BM84" i="1"/>
  <c r="BN84" i="1"/>
  <c r="BO84" i="1"/>
  <c r="BP84" i="1"/>
  <c r="BD85" i="1"/>
  <c r="BE85" i="1"/>
  <c r="BF85" i="1"/>
  <c r="BG85" i="1"/>
  <c r="BH85" i="1"/>
  <c r="BI85" i="1"/>
  <c r="BJ85" i="1"/>
  <c r="BK85" i="1"/>
  <c r="BL85" i="1"/>
  <c r="BM85" i="1"/>
  <c r="BN85" i="1"/>
  <c r="BO85" i="1"/>
  <c r="BP85" i="1"/>
  <c r="BD86" i="1"/>
  <c r="BE86" i="1"/>
  <c r="BF86" i="1"/>
  <c r="BG86" i="1"/>
  <c r="BH86" i="1"/>
  <c r="BI86" i="1"/>
  <c r="BJ86" i="1"/>
  <c r="BK86" i="1"/>
  <c r="BL86" i="1"/>
  <c r="BM86" i="1"/>
  <c r="BN86" i="1"/>
  <c r="BO86" i="1"/>
  <c r="BP86" i="1"/>
  <c r="BD87" i="1"/>
  <c r="BE87" i="1"/>
  <c r="BF87" i="1"/>
  <c r="BG87" i="1"/>
  <c r="BH87" i="1"/>
  <c r="BI87" i="1"/>
  <c r="BJ87" i="1"/>
  <c r="BK87" i="1"/>
  <c r="BL87" i="1"/>
  <c r="BM87" i="1"/>
  <c r="BN87" i="1"/>
  <c r="BO87" i="1"/>
  <c r="BP87" i="1"/>
  <c r="BD88" i="1"/>
  <c r="BE88" i="1"/>
  <c r="BF88" i="1"/>
  <c r="BG88" i="1"/>
  <c r="BH88" i="1"/>
  <c r="BI88" i="1"/>
  <c r="BJ88" i="1"/>
  <c r="BK88" i="1"/>
  <c r="BL88" i="1"/>
  <c r="BM88" i="1"/>
  <c r="BN88" i="1"/>
  <c r="BO88" i="1"/>
  <c r="BP88" i="1"/>
  <c r="BD89" i="1"/>
  <c r="BE89" i="1"/>
  <c r="BF89" i="1"/>
  <c r="BG89" i="1"/>
  <c r="BH89" i="1"/>
  <c r="BI89" i="1"/>
  <c r="BJ89" i="1"/>
  <c r="BK89" i="1"/>
  <c r="BL89" i="1"/>
  <c r="BM89" i="1"/>
  <c r="BN89" i="1"/>
  <c r="BO89" i="1"/>
  <c r="BP89" i="1"/>
  <c r="BD90" i="1"/>
  <c r="BE90" i="1"/>
  <c r="BF90" i="1"/>
  <c r="BG90" i="1"/>
  <c r="BH90" i="1"/>
  <c r="BI90" i="1"/>
  <c r="BJ90" i="1"/>
  <c r="BK90" i="1"/>
  <c r="BL90" i="1"/>
  <c r="BM90" i="1"/>
  <c r="BN90" i="1"/>
  <c r="BO90" i="1"/>
  <c r="BP90" i="1"/>
  <c r="BD91" i="1"/>
  <c r="BE91" i="1"/>
  <c r="BF91" i="1"/>
  <c r="BG91" i="1"/>
  <c r="BH91" i="1"/>
  <c r="BI91" i="1"/>
  <c r="BJ91" i="1"/>
  <c r="BK91" i="1"/>
  <c r="BL91" i="1"/>
  <c r="BM91" i="1"/>
  <c r="BN91" i="1"/>
  <c r="BO91" i="1"/>
  <c r="BP91" i="1"/>
  <c r="BD92" i="1"/>
  <c r="BE92" i="1"/>
  <c r="BF92" i="1"/>
  <c r="BG92" i="1"/>
  <c r="BH92" i="1"/>
  <c r="BI92" i="1"/>
  <c r="BJ92" i="1"/>
  <c r="BK92" i="1"/>
  <c r="BL92" i="1"/>
  <c r="BM92" i="1"/>
  <c r="BN92" i="1"/>
  <c r="BO92" i="1"/>
  <c r="BP92" i="1"/>
  <c r="BD93" i="1"/>
  <c r="BE93" i="1"/>
  <c r="BF93" i="1"/>
  <c r="BG93" i="1"/>
  <c r="BH93" i="1"/>
  <c r="BI93" i="1"/>
  <c r="BJ93" i="1"/>
  <c r="BK93" i="1"/>
  <c r="BL93" i="1"/>
  <c r="BM93" i="1"/>
  <c r="BN93" i="1"/>
  <c r="BO93" i="1"/>
  <c r="BP93" i="1"/>
  <c r="BD94" i="1"/>
  <c r="BE94" i="1"/>
  <c r="BF94" i="1"/>
  <c r="BG94" i="1"/>
  <c r="BH94" i="1"/>
  <c r="BI94" i="1"/>
  <c r="BJ94" i="1"/>
  <c r="BK94" i="1"/>
  <c r="BL94" i="1"/>
  <c r="BM94" i="1"/>
  <c r="BN94" i="1"/>
  <c r="BO94" i="1"/>
  <c r="BP94" i="1"/>
  <c r="BD95" i="1"/>
  <c r="BE95" i="1"/>
  <c r="BF95" i="1"/>
  <c r="BG95" i="1"/>
  <c r="BH95" i="1"/>
  <c r="BI95" i="1"/>
  <c r="BJ95" i="1"/>
  <c r="BK95" i="1"/>
  <c r="BL95" i="1"/>
  <c r="BM95" i="1"/>
  <c r="BN95" i="1"/>
  <c r="BO95" i="1"/>
  <c r="BP95" i="1"/>
  <c r="BD96" i="1"/>
  <c r="BE96" i="1"/>
  <c r="BF96" i="1"/>
  <c r="BG96" i="1"/>
  <c r="BH96" i="1"/>
  <c r="BI96" i="1"/>
  <c r="BJ96" i="1"/>
  <c r="BK96" i="1"/>
  <c r="BL96" i="1"/>
  <c r="BM96" i="1"/>
  <c r="BN96" i="1"/>
  <c r="BO96" i="1"/>
  <c r="BP96" i="1"/>
  <c r="BD97" i="1"/>
  <c r="BE97" i="1"/>
  <c r="BF97" i="1"/>
  <c r="BG97" i="1"/>
  <c r="BH97" i="1"/>
  <c r="BI97" i="1"/>
  <c r="BJ97" i="1"/>
  <c r="BK97" i="1"/>
  <c r="BL97" i="1"/>
  <c r="BM97" i="1"/>
  <c r="BN97" i="1"/>
  <c r="BO97" i="1"/>
  <c r="BP97" i="1"/>
  <c r="BD98" i="1"/>
  <c r="BE98" i="1"/>
  <c r="BF98" i="1"/>
  <c r="BG98" i="1"/>
  <c r="BH98" i="1"/>
  <c r="BI98" i="1"/>
  <c r="BJ98" i="1"/>
  <c r="BK98" i="1"/>
  <c r="BL98" i="1"/>
  <c r="BM98" i="1"/>
  <c r="BN98" i="1"/>
  <c r="BO98" i="1"/>
  <c r="BP98" i="1"/>
  <c r="BD99" i="1"/>
  <c r="BE99" i="1"/>
  <c r="BF99" i="1"/>
  <c r="BG99" i="1"/>
  <c r="BH99" i="1"/>
  <c r="BI99" i="1"/>
  <c r="BJ99" i="1"/>
  <c r="BK99" i="1"/>
  <c r="BL99" i="1"/>
  <c r="BM99" i="1"/>
  <c r="BN99" i="1"/>
  <c r="BO99" i="1"/>
  <c r="BP99" i="1"/>
  <c r="BD100" i="1"/>
  <c r="BE100" i="1"/>
  <c r="BF100" i="1"/>
  <c r="BG100" i="1"/>
  <c r="BH100" i="1"/>
  <c r="BI100" i="1"/>
  <c r="BJ100" i="1"/>
  <c r="BK100" i="1"/>
  <c r="BL100" i="1"/>
  <c r="BM100" i="1"/>
  <c r="BN100" i="1"/>
  <c r="BO100" i="1"/>
  <c r="BP100" i="1"/>
  <c r="BD101" i="1"/>
  <c r="BE101" i="1"/>
  <c r="BF101" i="1"/>
  <c r="BG101" i="1"/>
  <c r="BH101" i="1"/>
  <c r="BI101" i="1"/>
  <c r="BJ101" i="1"/>
  <c r="BK101" i="1"/>
  <c r="BL101" i="1"/>
  <c r="BM101" i="1"/>
  <c r="BN101" i="1"/>
  <c r="BO101" i="1"/>
  <c r="BP101" i="1"/>
  <c r="BD102" i="1"/>
  <c r="BE102" i="1"/>
  <c r="BF102" i="1"/>
  <c r="BG102" i="1"/>
  <c r="BH102" i="1"/>
  <c r="BI102" i="1"/>
  <c r="BJ102" i="1"/>
  <c r="BK102" i="1"/>
  <c r="BL102" i="1"/>
  <c r="BM102" i="1"/>
  <c r="BN102" i="1"/>
  <c r="BO102" i="1"/>
  <c r="BP102" i="1"/>
  <c r="BD103" i="1"/>
  <c r="BE103" i="1"/>
  <c r="BF103" i="1"/>
  <c r="BG103" i="1"/>
  <c r="BH103" i="1"/>
  <c r="BI103" i="1"/>
  <c r="BJ103" i="1"/>
  <c r="BK103" i="1"/>
  <c r="BL103" i="1"/>
  <c r="BM103" i="1"/>
  <c r="BN103" i="1"/>
  <c r="BO103" i="1"/>
  <c r="BP103" i="1"/>
  <c r="BD104" i="1"/>
  <c r="BE104" i="1"/>
  <c r="BF104" i="1"/>
  <c r="BG104" i="1"/>
  <c r="BH104" i="1"/>
  <c r="BI104" i="1"/>
  <c r="BJ104" i="1"/>
  <c r="BK104" i="1"/>
  <c r="BL104" i="1"/>
  <c r="BM104" i="1"/>
  <c r="BN104" i="1"/>
  <c r="BO104" i="1"/>
  <c r="BP104" i="1"/>
  <c r="BD105" i="1"/>
  <c r="BE105" i="1"/>
  <c r="BF105" i="1"/>
  <c r="BG105" i="1"/>
  <c r="BH105" i="1"/>
  <c r="BI105" i="1"/>
  <c r="BJ105" i="1"/>
  <c r="BK105" i="1"/>
  <c r="BL105" i="1"/>
  <c r="BM105" i="1"/>
  <c r="BN105" i="1"/>
  <c r="BO105" i="1"/>
  <c r="BP105" i="1"/>
  <c r="BD106" i="1"/>
  <c r="BE106" i="1"/>
  <c r="BF106" i="1"/>
  <c r="BG106" i="1"/>
  <c r="BH106" i="1"/>
  <c r="BI106" i="1"/>
  <c r="BJ106" i="1"/>
  <c r="BK106" i="1"/>
  <c r="BL106" i="1"/>
  <c r="BM106" i="1"/>
  <c r="BN106" i="1"/>
  <c r="BO106" i="1"/>
  <c r="BP106" i="1"/>
  <c r="BD107" i="1"/>
  <c r="BE107" i="1"/>
  <c r="BF107" i="1"/>
  <c r="BG107" i="1"/>
  <c r="BH107" i="1"/>
  <c r="BI107" i="1"/>
  <c r="BJ107" i="1"/>
  <c r="BK107" i="1"/>
  <c r="BL107" i="1"/>
  <c r="BM107" i="1"/>
  <c r="BN107" i="1"/>
  <c r="BO107" i="1"/>
  <c r="BP107" i="1"/>
  <c r="BD108" i="1"/>
  <c r="BE108" i="1"/>
  <c r="BF108" i="1"/>
  <c r="BG108" i="1"/>
  <c r="BH108" i="1"/>
  <c r="BI108" i="1"/>
  <c r="BJ108" i="1"/>
  <c r="BK108" i="1"/>
  <c r="BL108" i="1"/>
  <c r="BM108" i="1"/>
  <c r="BN108" i="1"/>
  <c r="BO108" i="1"/>
  <c r="BP108" i="1"/>
  <c r="BD109" i="1"/>
  <c r="BE109" i="1"/>
  <c r="BF109" i="1"/>
  <c r="BG109" i="1"/>
  <c r="BH109" i="1"/>
  <c r="BI109" i="1"/>
  <c r="BJ109" i="1"/>
  <c r="BK109" i="1"/>
  <c r="BL109" i="1"/>
  <c r="BM109" i="1"/>
  <c r="BN109" i="1"/>
  <c r="BO109" i="1"/>
  <c r="BP109" i="1"/>
  <c r="BD110" i="1"/>
  <c r="BE110" i="1"/>
  <c r="BF110" i="1"/>
  <c r="BG110" i="1"/>
  <c r="BH110" i="1"/>
  <c r="BI110" i="1"/>
  <c r="BJ110" i="1"/>
  <c r="BK110" i="1"/>
  <c r="BL110" i="1"/>
  <c r="BM110" i="1"/>
  <c r="BN110" i="1"/>
  <c r="BO110" i="1"/>
  <c r="BP110" i="1"/>
  <c r="BD111" i="1"/>
  <c r="BE111" i="1"/>
  <c r="BF111" i="1"/>
  <c r="BG111" i="1"/>
  <c r="BH111" i="1"/>
  <c r="BI111" i="1"/>
  <c r="BJ111" i="1"/>
  <c r="BK111" i="1"/>
  <c r="BL111" i="1"/>
  <c r="BM111" i="1"/>
  <c r="BN111" i="1"/>
  <c r="BO111" i="1"/>
  <c r="BP111" i="1"/>
  <c r="BD112" i="1"/>
  <c r="BE112" i="1"/>
  <c r="BF112" i="1"/>
  <c r="BG112" i="1"/>
  <c r="BH112" i="1"/>
  <c r="BI112" i="1"/>
  <c r="BJ112" i="1"/>
  <c r="BK112" i="1"/>
  <c r="BL112" i="1"/>
  <c r="BM112" i="1"/>
  <c r="BN112" i="1"/>
  <c r="BO112" i="1"/>
  <c r="BP112" i="1"/>
  <c r="BD113" i="1"/>
  <c r="BE113" i="1"/>
  <c r="BF113" i="1"/>
  <c r="BG113" i="1"/>
  <c r="BH113" i="1"/>
  <c r="BI113" i="1"/>
  <c r="BJ113" i="1"/>
  <c r="BK113" i="1"/>
  <c r="BL113" i="1"/>
  <c r="BM113" i="1"/>
  <c r="BN113" i="1"/>
  <c r="BO113" i="1"/>
  <c r="BP113" i="1"/>
  <c r="BD114" i="1"/>
  <c r="BE114" i="1"/>
  <c r="BF114" i="1"/>
  <c r="BG114" i="1"/>
  <c r="BH114" i="1"/>
  <c r="BI114" i="1"/>
  <c r="BJ114" i="1"/>
  <c r="BK114" i="1"/>
  <c r="BL114" i="1"/>
  <c r="BM114" i="1"/>
  <c r="BN114" i="1"/>
  <c r="BO114" i="1"/>
  <c r="BP114" i="1"/>
  <c r="BD115" i="1"/>
  <c r="BE115" i="1"/>
  <c r="BF115" i="1"/>
  <c r="BG115" i="1"/>
  <c r="BH115" i="1"/>
  <c r="BI115" i="1"/>
  <c r="BJ115" i="1"/>
  <c r="BK115" i="1"/>
  <c r="BL115" i="1"/>
  <c r="BM115" i="1"/>
  <c r="BN115" i="1"/>
  <c r="BO115" i="1"/>
  <c r="BP115" i="1"/>
  <c r="BD116" i="1"/>
  <c r="BE116" i="1"/>
  <c r="BF116" i="1"/>
  <c r="BG116" i="1"/>
  <c r="BH116" i="1"/>
  <c r="BI116" i="1"/>
  <c r="BJ116" i="1"/>
  <c r="BK116" i="1"/>
  <c r="BL116" i="1"/>
  <c r="BM116" i="1"/>
  <c r="BN116" i="1"/>
  <c r="BO116" i="1"/>
  <c r="BP116" i="1"/>
  <c r="BD117" i="1"/>
  <c r="BE117" i="1"/>
  <c r="BF117" i="1"/>
  <c r="BG117" i="1"/>
  <c r="BH117" i="1"/>
  <c r="BI117" i="1"/>
  <c r="BJ117" i="1"/>
  <c r="BK117" i="1"/>
  <c r="BL117" i="1"/>
  <c r="BM117" i="1"/>
  <c r="BN117" i="1"/>
  <c r="BO117" i="1"/>
  <c r="BP117" i="1"/>
  <c r="BD118" i="1"/>
  <c r="BE118" i="1"/>
  <c r="BF118" i="1"/>
  <c r="BG118" i="1"/>
  <c r="BH118" i="1"/>
  <c r="BI118" i="1"/>
  <c r="BJ118" i="1"/>
  <c r="BK118" i="1"/>
  <c r="BL118" i="1"/>
  <c r="BM118" i="1"/>
  <c r="BN118" i="1"/>
  <c r="BO118" i="1"/>
  <c r="BP118" i="1"/>
  <c r="BD119" i="1"/>
  <c r="BE119" i="1"/>
  <c r="BF119" i="1"/>
  <c r="BG119" i="1"/>
  <c r="BH119" i="1"/>
  <c r="BI119" i="1"/>
  <c r="BJ119" i="1"/>
  <c r="BK119" i="1"/>
  <c r="BL119" i="1"/>
  <c r="BM119" i="1"/>
  <c r="BN119" i="1"/>
  <c r="BO119" i="1"/>
  <c r="BP119" i="1"/>
  <c r="BD120" i="1"/>
  <c r="BE120" i="1"/>
  <c r="BF120" i="1"/>
  <c r="BG120" i="1"/>
  <c r="BH120" i="1"/>
  <c r="BI120" i="1"/>
  <c r="BJ120" i="1"/>
  <c r="BK120" i="1"/>
  <c r="BL120" i="1"/>
  <c r="BM120" i="1"/>
  <c r="BN120" i="1"/>
  <c r="BO120" i="1"/>
  <c r="BP120" i="1"/>
  <c r="BD121" i="1"/>
  <c r="BE121" i="1"/>
  <c r="BF121" i="1"/>
  <c r="BG121" i="1"/>
  <c r="BH121" i="1"/>
  <c r="BI121" i="1"/>
  <c r="BJ121" i="1"/>
  <c r="BK121" i="1"/>
  <c r="BL121" i="1"/>
  <c r="BM121" i="1"/>
  <c r="BN121" i="1"/>
  <c r="BO121" i="1"/>
  <c r="BP121" i="1"/>
  <c r="BP2" i="1"/>
  <c r="BO2" i="1"/>
  <c r="BN2" i="1"/>
  <c r="BM2" i="1"/>
  <c r="BL2" i="1"/>
  <c r="BK2" i="1"/>
  <c r="BJ2" i="1"/>
  <c r="BI2" i="1"/>
  <c r="BG2" i="1"/>
  <c r="BH2" i="1"/>
  <c r="BF2" i="1"/>
  <c r="BE2" i="1"/>
  <c r="BD2" i="1"/>
  <c r="F267" i="1" l="1"/>
  <c r="G267" i="1"/>
  <c r="H267" i="1"/>
  <c r="I267" i="1"/>
  <c r="J267" i="1"/>
  <c r="K267" i="1"/>
  <c r="L267" i="1"/>
  <c r="M267" i="1"/>
  <c r="Y267" i="1"/>
  <c r="Z267" i="1"/>
  <c r="AA267" i="1"/>
  <c r="AB267" i="1"/>
  <c r="AC267" i="1"/>
  <c r="AD267" i="1"/>
  <c r="AF267" i="1"/>
  <c r="AG267" i="1"/>
  <c r="AH267" i="1"/>
  <c r="AI267" i="1"/>
  <c r="AJ267" i="1"/>
  <c r="AK267" i="1"/>
  <c r="AL267" i="1"/>
  <c r="AM267" i="1"/>
  <c r="AN267" i="1"/>
  <c r="AO267" i="1"/>
  <c r="AP267" i="1"/>
  <c r="AQ267" i="1"/>
  <c r="AR267" i="1"/>
  <c r="AT267" i="1"/>
  <c r="AU267" i="1"/>
  <c r="AV267" i="1"/>
  <c r="AW267" i="1"/>
  <c r="AX267" i="1"/>
  <c r="AY267" i="1"/>
  <c r="AZ267" i="1"/>
  <c r="BA267" i="1"/>
  <c r="BB267" i="1"/>
  <c r="BC267" i="1"/>
  <c r="F268" i="1"/>
  <c r="G268" i="1"/>
  <c r="H268" i="1"/>
  <c r="I268" i="1"/>
  <c r="J268" i="1"/>
  <c r="K268" i="1"/>
  <c r="L268" i="1"/>
  <c r="M268" i="1"/>
  <c r="Y268" i="1"/>
  <c r="Z268" i="1"/>
  <c r="AA268" i="1"/>
  <c r="AB268" i="1"/>
  <c r="AC268" i="1"/>
  <c r="AD268" i="1"/>
  <c r="AF268" i="1"/>
  <c r="AG268" i="1"/>
  <c r="AH268" i="1"/>
  <c r="AI268" i="1"/>
  <c r="AJ268" i="1"/>
  <c r="AK268" i="1"/>
  <c r="AL268" i="1"/>
  <c r="AM268" i="1"/>
  <c r="AN268" i="1"/>
  <c r="AO268" i="1"/>
  <c r="AP268" i="1"/>
  <c r="AQ268" i="1"/>
  <c r="AR268" i="1"/>
  <c r="AT268" i="1"/>
  <c r="AU268" i="1"/>
  <c r="AV268" i="1"/>
  <c r="AW268" i="1"/>
  <c r="AX268" i="1"/>
  <c r="AY268" i="1"/>
  <c r="AZ268" i="1"/>
  <c r="BA268" i="1"/>
  <c r="BB268" i="1"/>
  <c r="BC268" i="1"/>
  <c r="F269" i="1"/>
  <c r="G269" i="1"/>
  <c r="H269" i="1"/>
  <c r="I269" i="1"/>
  <c r="J269" i="1"/>
  <c r="K269" i="1"/>
  <c r="L269" i="1"/>
  <c r="M269" i="1"/>
  <c r="Y269" i="1"/>
  <c r="Z269" i="1"/>
  <c r="AA269" i="1"/>
  <c r="AB269" i="1"/>
  <c r="AC269" i="1"/>
  <c r="AD269" i="1"/>
  <c r="AF269" i="1"/>
  <c r="AG269" i="1"/>
  <c r="AH269" i="1"/>
  <c r="AI269" i="1"/>
  <c r="AJ269" i="1"/>
  <c r="AK269" i="1"/>
  <c r="AL269" i="1"/>
  <c r="AM269" i="1"/>
  <c r="AN269" i="1"/>
  <c r="AO269" i="1"/>
  <c r="AP269" i="1"/>
  <c r="AQ269" i="1"/>
  <c r="AR269" i="1"/>
  <c r="AT269" i="1"/>
  <c r="AU269" i="1"/>
  <c r="AV269" i="1"/>
  <c r="AW269" i="1"/>
  <c r="AX269" i="1"/>
  <c r="AY269" i="1"/>
  <c r="AZ269" i="1"/>
  <c r="BA269" i="1"/>
  <c r="BB269" i="1"/>
  <c r="BC269" i="1"/>
  <c r="F270" i="1"/>
  <c r="G270" i="1"/>
  <c r="H270" i="1"/>
  <c r="I270" i="1"/>
  <c r="J270" i="1"/>
  <c r="K270" i="1"/>
  <c r="L270" i="1"/>
  <c r="M270" i="1"/>
  <c r="Y270" i="1"/>
  <c r="Z270" i="1"/>
  <c r="AA270" i="1"/>
  <c r="AB270" i="1"/>
  <c r="AC270" i="1"/>
  <c r="AD270" i="1"/>
  <c r="AF270" i="1"/>
  <c r="AG270" i="1"/>
  <c r="AH270" i="1"/>
  <c r="AI270" i="1"/>
  <c r="AJ270" i="1"/>
  <c r="AK270" i="1"/>
  <c r="AL270" i="1"/>
  <c r="AM270" i="1"/>
  <c r="AN270" i="1"/>
  <c r="AO270" i="1"/>
  <c r="AP270" i="1"/>
  <c r="AQ270" i="1"/>
  <c r="AR270" i="1"/>
  <c r="AT270" i="1"/>
  <c r="AU270" i="1"/>
  <c r="AV270" i="1"/>
  <c r="AW270" i="1"/>
  <c r="AX270" i="1"/>
  <c r="AY270" i="1"/>
  <c r="AZ270" i="1"/>
  <c r="BA270" i="1"/>
  <c r="BB270" i="1"/>
  <c r="BC270" i="1"/>
  <c r="F271" i="1"/>
  <c r="G271" i="1"/>
  <c r="H271" i="1"/>
  <c r="I271" i="1"/>
  <c r="J271" i="1"/>
  <c r="K271" i="1"/>
  <c r="L271" i="1"/>
  <c r="M271" i="1"/>
  <c r="Y271" i="1"/>
  <c r="Z271" i="1"/>
  <c r="AA271" i="1"/>
  <c r="AB271" i="1"/>
  <c r="AC271" i="1"/>
  <c r="AD271" i="1"/>
  <c r="AF271" i="1"/>
  <c r="AG271" i="1"/>
  <c r="AH271" i="1"/>
  <c r="AI271" i="1"/>
  <c r="AJ271" i="1"/>
  <c r="AK271" i="1"/>
  <c r="AL271" i="1"/>
  <c r="AM271" i="1"/>
  <c r="AN271" i="1"/>
  <c r="AO271" i="1"/>
  <c r="AP271" i="1"/>
  <c r="AQ271" i="1"/>
  <c r="AR271" i="1"/>
  <c r="AT271" i="1"/>
  <c r="AU271" i="1"/>
  <c r="AV271" i="1"/>
  <c r="AW271" i="1"/>
  <c r="AX271" i="1"/>
  <c r="AY271" i="1"/>
  <c r="AZ271" i="1"/>
  <c r="BA271" i="1"/>
  <c r="BB271" i="1"/>
  <c r="BC271" i="1"/>
  <c r="F272" i="1"/>
  <c r="G272" i="1"/>
  <c r="H272" i="1"/>
  <c r="I272" i="1"/>
  <c r="J272" i="1"/>
  <c r="K272" i="1"/>
  <c r="L272" i="1"/>
  <c r="M272" i="1"/>
  <c r="Y272" i="1"/>
  <c r="Z272" i="1"/>
  <c r="AA272" i="1"/>
  <c r="AB272" i="1"/>
  <c r="AC272" i="1"/>
  <c r="AD272" i="1"/>
  <c r="AF272" i="1"/>
  <c r="AG272" i="1"/>
  <c r="AH272" i="1"/>
  <c r="AI272" i="1"/>
  <c r="AJ272" i="1"/>
  <c r="AK272" i="1"/>
  <c r="AL272" i="1"/>
  <c r="AM272" i="1"/>
  <c r="AN272" i="1"/>
  <c r="AO272" i="1"/>
  <c r="AP272" i="1"/>
  <c r="AQ272" i="1"/>
  <c r="AR272" i="1"/>
  <c r="AT272" i="1"/>
  <c r="AU272" i="1"/>
  <c r="AV272" i="1"/>
  <c r="AW272" i="1"/>
  <c r="AX272" i="1"/>
  <c r="AY272" i="1"/>
  <c r="AZ272" i="1"/>
  <c r="BA272" i="1"/>
  <c r="BB272" i="1"/>
  <c r="BC272" i="1"/>
  <c r="Y262" i="1"/>
  <c r="Z262" i="1"/>
  <c r="AA262" i="1"/>
  <c r="AB262" i="1"/>
  <c r="AC262" i="1"/>
  <c r="AD262" i="1"/>
  <c r="AF262" i="1"/>
  <c r="AG262" i="1"/>
  <c r="AH262" i="1"/>
  <c r="AI262" i="1"/>
  <c r="AJ262" i="1"/>
  <c r="AK262" i="1"/>
  <c r="AL262" i="1"/>
  <c r="AM262" i="1"/>
  <c r="AN262" i="1"/>
  <c r="AO262" i="1"/>
  <c r="AP262" i="1"/>
  <c r="AQ262" i="1"/>
  <c r="AR262" i="1"/>
  <c r="AT262" i="1"/>
  <c r="AU262" i="1"/>
  <c r="AV262" i="1"/>
  <c r="AW262" i="1"/>
  <c r="AX262" i="1"/>
  <c r="AY262" i="1"/>
  <c r="AZ262" i="1"/>
  <c r="BA262" i="1"/>
  <c r="BB262" i="1"/>
  <c r="BC262" i="1"/>
  <c r="Y263" i="1"/>
  <c r="Z263" i="1"/>
  <c r="AA263" i="1"/>
  <c r="AB263" i="1"/>
  <c r="AC263" i="1"/>
  <c r="AD263" i="1"/>
  <c r="AF263" i="1"/>
  <c r="AG263" i="1"/>
  <c r="AH263" i="1"/>
  <c r="AI263" i="1"/>
  <c r="AJ263" i="1"/>
  <c r="AK263" i="1"/>
  <c r="AL263" i="1"/>
  <c r="AM263" i="1"/>
  <c r="AN263" i="1"/>
  <c r="AO263" i="1"/>
  <c r="AP263" i="1"/>
  <c r="AQ263" i="1"/>
  <c r="AR263" i="1"/>
  <c r="AT263" i="1"/>
  <c r="AU263" i="1"/>
  <c r="AV263" i="1"/>
  <c r="AW263" i="1"/>
  <c r="AX263" i="1"/>
  <c r="AY263" i="1"/>
  <c r="AZ263" i="1"/>
  <c r="BA263" i="1"/>
  <c r="BB263" i="1"/>
  <c r="BC263" i="1"/>
  <c r="Y264" i="1"/>
  <c r="Z264" i="1"/>
  <c r="AA264" i="1"/>
  <c r="AB264" i="1"/>
  <c r="AC264" i="1"/>
  <c r="AD264" i="1"/>
  <c r="AF264" i="1"/>
  <c r="AG264" i="1"/>
  <c r="AH264" i="1"/>
  <c r="AI264" i="1"/>
  <c r="AJ264" i="1"/>
  <c r="AK264" i="1"/>
  <c r="AL264" i="1"/>
  <c r="AM264" i="1"/>
  <c r="AN264" i="1"/>
  <c r="AO264" i="1"/>
  <c r="AP264" i="1"/>
  <c r="AQ264" i="1"/>
  <c r="AR264" i="1"/>
  <c r="AT264" i="1"/>
  <c r="AU264" i="1"/>
  <c r="AV264" i="1"/>
  <c r="AW264" i="1"/>
  <c r="AX264" i="1"/>
  <c r="AY264" i="1"/>
  <c r="AZ264" i="1"/>
  <c r="BA264" i="1"/>
  <c r="BB264" i="1"/>
  <c r="BC264" i="1"/>
  <c r="Y265" i="1"/>
  <c r="Z265" i="1"/>
  <c r="AA265" i="1"/>
  <c r="AB265" i="1"/>
  <c r="AC265" i="1"/>
  <c r="AD265" i="1"/>
  <c r="AF265" i="1"/>
  <c r="AG265" i="1"/>
  <c r="AH265" i="1"/>
  <c r="AI265" i="1"/>
  <c r="AJ265" i="1"/>
  <c r="AK265" i="1"/>
  <c r="AL265" i="1"/>
  <c r="AM265" i="1"/>
  <c r="AN265" i="1"/>
  <c r="AO265" i="1"/>
  <c r="AP265" i="1"/>
  <c r="AQ265" i="1"/>
  <c r="AR265" i="1"/>
  <c r="AT265" i="1"/>
  <c r="AU265" i="1"/>
  <c r="AV265" i="1"/>
  <c r="AW265" i="1"/>
  <c r="AX265" i="1"/>
  <c r="AY265" i="1"/>
  <c r="AZ265" i="1"/>
  <c r="BA265" i="1"/>
  <c r="BB265" i="1"/>
  <c r="BC265" i="1"/>
  <c r="Y266" i="1"/>
  <c r="Z266" i="1"/>
  <c r="AA266" i="1"/>
  <c r="AB266" i="1"/>
  <c r="AC266" i="1"/>
  <c r="AD266" i="1"/>
  <c r="AF266" i="1"/>
  <c r="AG266" i="1"/>
  <c r="AH266" i="1"/>
  <c r="AI266" i="1"/>
  <c r="AJ266" i="1"/>
  <c r="AK266" i="1"/>
  <c r="AL266" i="1"/>
  <c r="AM266" i="1"/>
  <c r="AN266" i="1"/>
  <c r="AO266" i="1"/>
  <c r="AP266" i="1"/>
  <c r="AQ266" i="1"/>
  <c r="AR266" i="1"/>
  <c r="AT266" i="1"/>
  <c r="AU266" i="1"/>
  <c r="AV266" i="1"/>
  <c r="AW266" i="1"/>
  <c r="AX266" i="1"/>
  <c r="AY266" i="1"/>
  <c r="AZ266" i="1"/>
  <c r="BA266" i="1"/>
  <c r="BB266" i="1"/>
  <c r="BC266" i="1"/>
  <c r="F262" i="1"/>
  <c r="G262" i="1"/>
  <c r="H262" i="1"/>
  <c r="I262" i="1"/>
  <c r="J262" i="1"/>
  <c r="K262" i="1"/>
  <c r="L262" i="1"/>
  <c r="M262" i="1"/>
  <c r="F263" i="1"/>
  <c r="G263" i="1"/>
  <c r="H263" i="1"/>
  <c r="I263" i="1"/>
  <c r="J263" i="1"/>
  <c r="K263" i="1"/>
  <c r="L263" i="1"/>
  <c r="M263" i="1"/>
  <c r="F265" i="1"/>
  <c r="G265" i="1"/>
  <c r="H265" i="1"/>
  <c r="I265" i="1"/>
  <c r="J265" i="1"/>
  <c r="K265" i="1"/>
  <c r="L265" i="1"/>
  <c r="M265" i="1"/>
  <c r="F266" i="1"/>
  <c r="G266" i="1"/>
  <c r="H266" i="1"/>
  <c r="I266" i="1"/>
  <c r="J266" i="1"/>
  <c r="K266" i="1"/>
  <c r="L266" i="1"/>
  <c r="M266" i="1"/>
  <c r="F238" i="1" l="1"/>
  <c r="G238" i="1"/>
  <c r="H238" i="1"/>
  <c r="I238" i="1"/>
  <c r="J238" i="1"/>
  <c r="K238" i="1"/>
  <c r="L238" i="1"/>
  <c r="M238" i="1"/>
  <c r="Y238" i="1"/>
  <c r="Z238" i="1"/>
  <c r="AA238" i="1"/>
  <c r="AB238" i="1"/>
  <c r="AC238" i="1"/>
  <c r="AD238" i="1"/>
  <c r="AF238" i="1"/>
  <c r="AG238" i="1"/>
  <c r="AH238" i="1"/>
  <c r="AI238" i="1"/>
  <c r="AJ238" i="1"/>
  <c r="AK238" i="1"/>
  <c r="AL238" i="1"/>
  <c r="AM238" i="1"/>
  <c r="AN238" i="1"/>
  <c r="AO238" i="1"/>
  <c r="AP238" i="1"/>
  <c r="AQ238" i="1"/>
  <c r="AR238" i="1"/>
  <c r="AT238" i="1"/>
  <c r="AU238" i="1"/>
  <c r="AV238" i="1"/>
  <c r="AW238" i="1"/>
  <c r="AX238" i="1"/>
  <c r="AY238" i="1"/>
  <c r="AZ238" i="1"/>
  <c r="BA238" i="1"/>
  <c r="BB238" i="1"/>
  <c r="BC238" i="1"/>
  <c r="F239" i="1"/>
  <c r="G239" i="1"/>
  <c r="H239" i="1"/>
  <c r="I239" i="1"/>
  <c r="J239" i="1"/>
  <c r="K239" i="1"/>
  <c r="L239" i="1"/>
  <c r="M239" i="1"/>
  <c r="Y239" i="1"/>
  <c r="Z239" i="1"/>
  <c r="AA239" i="1"/>
  <c r="AB239" i="1"/>
  <c r="AC239" i="1"/>
  <c r="AD239" i="1"/>
  <c r="AF239" i="1"/>
  <c r="AG239" i="1"/>
  <c r="AH239" i="1"/>
  <c r="AI239" i="1"/>
  <c r="AJ239" i="1"/>
  <c r="AK239" i="1"/>
  <c r="AL239" i="1"/>
  <c r="AM239" i="1"/>
  <c r="AN239" i="1"/>
  <c r="AO239" i="1"/>
  <c r="AP239" i="1"/>
  <c r="AQ239" i="1"/>
  <c r="AR239" i="1"/>
  <c r="AT239" i="1"/>
  <c r="AU239" i="1"/>
  <c r="AV239" i="1"/>
  <c r="AW239" i="1"/>
  <c r="AX239" i="1"/>
  <c r="AY239" i="1"/>
  <c r="AZ239" i="1"/>
  <c r="BA239" i="1"/>
  <c r="BB239" i="1"/>
  <c r="BC239" i="1"/>
  <c r="F240" i="1"/>
  <c r="G240" i="1"/>
  <c r="H240" i="1"/>
  <c r="I240" i="1"/>
  <c r="J240" i="1"/>
  <c r="K240" i="1"/>
  <c r="L240" i="1"/>
  <c r="M240" i="1"/>
  <c r="Y240" i="1"/>
  <c r="Z240" i="1"/>
  <c r="AA240" i="1"/>
  <c r="AB240" i="1"/>
  <c r="AC240" i="1"/>
  <c r="AD240" i="1"/>
  <c r="AF240" i="1"/>
  <c r="AG240" i="1"/>
  <c r="AH240" i="1"/>
  <c r="AI240" i="1"/>
  <c r="AJ240" i="1"/>
  <c r="AK240" i="1"/>
  <c r="AL240" i="1"/>
  <c r="AM240" i="1"/>
  <c r="AN240" i="1"/>
  <c r="AO240" i="1"/>
  <c r="AP240" i="1"/>
  <c r="AQ240" i="1"/>
  <c r="AR240" i="1"/>
  <c r="AT240" i="1"/>
  <c r="AU240" i="1"/>
  <c r="AV240" i="1"/>
  <c r="AW240" i="1"/>
  <c r="AX240" i="1"/>
  <c r="AY240" i="1"/>
  <c r="AZ240" i="1"/>
  <c r="BA240" i="1"/>
  <c r="BB240" i="1"/>
  <c r="BC240" i="1"/>
  <c r="F241" i="1"/>
  <c r="G241" i="1"/>
  <c r="H241" i="1"/>
  <c r="I241" i="1"/>
  <c r="J241" i="1"/>
  <c r="K241" i="1"/>
  <c r="L241" i="1"/>
  <c r="M241" i="1"/>
  <c r="Y241" i="1"/>
  <c r="Z241" i="1"/>
  <c r="AA241" i="1"/>
  <c r="AB241" i="1"/>
  <c r="AC241" i="1"/>
  <c r="AD241" i="1"/>
  <c r="AF241" i="1"/>
  <c r="AG241" i="1"/>
  <c r="AH241" i="1"/>
  <c r="AI241" i="1"/>
  <c r="AJ241" i="1"/>
  <c r="AK241" i="1"/>
  <c r="AL241" i="1"/>
  <c r="AM241" i="1"/>
  <c r="AN241" i="1"/>
  <c r="AO241" i="1"/>
  <c r="AP241" i="1"/>
  <c r="AQ241" i="1"/>
  <c r="AR241" i="1"/>
  <c r="AT241" i="1"/>
  <c r="AU241" i="1"/>
  <c r="AV241" i="1"/>
  <c r="AW241" i="1"/>
  <c r="AX241" i="1"/>
  <c r="AY241" i="1"/>
  <c r="AZ241" i="1"/>
  <c r="BA241" i="1"/>
  <c r="BB241" i="1"/>
  <c r="BC241" i="1"/>
  <c r="F242" i="1"/>
  <c r="G242" i="1"/>
  <c r="H242" i="1"/>
  <c r="I242" i="1"/>
  <c r="J242" i="1"/>
  <c r="K242" i="1"/>
  <c r="L242" i="1"/>
  <c r="M242" i="1"/>
  <c r="Y242" i="1"/>
  <c r="Z242" i="1"/>
  <c r="AA242" i="1"/>
  <c r="AB242" i="1"/>
  <c r="AC242" i="1"/>
  <c r="AD242" i="1"/>
  <c r="AF242" i="1"/>
  <c r="AG242" i="1"/>
  <c r="AH242" i="1"/>
  <c r="AI242" i="1"/>
  <c r="AJ242" i="1"/>
  <c r="AK242" i="1"/>
  <c r="AL242" i="1"/>
  <c r="AM242" i="1"/>
  <c r="AN242" i="1"/>
  <c r="AO242" i="1"/>
  <c r="AP242" i="1"/>
  <c r="AQ242" i="1"/>
  <c r="AR242" i="1"/>
  <c r="AT242" i="1"/>
  <c r="AU242" i="1"/>
  <c r="AV242" i="1"/>
  <c r="AW242" i="1"/>
  <c r="AX242" i="1"/>
  <c r="AY242" i="1"/>
  <c r="AZ242" i="1"/>
  <c r="BA242" i="1"/>
  <c r="BB242" i="1"/>
  <c r="BC242" i="1"/>
  <c r="F243" i="1"/>
  <c r="G243" i="1"/>
  <c r="H243" i="1"/>
  <c r="I243" i="1"/>
  <c r="J243" i="1"/>
  <c r="K243" i="1"/>
  <c r="L243" i="1"/>
  <c r="M243" i="1"/>
  <c r="Y243" i="1"/>
  <c r="Z243" i="1"/>
  <c r="AA243" i="1"/>
  <c r="AB243" i="1"/>
  <c r="AC243" i="1"/>
  <c r="AD243" i="1"/>
  <c r="AF243" i="1"/>
  <c r="AG243" i="1"/>
  <c r="AH243" i="1"/>
  <c r="AI243" i="1"/>
  <c r="AJ243" i="1"/>
  <c r="AK243" i="1"/>
  <c r="AL243" i="1"/>
  <c r="AM243" i="1"/>
  <c r="AN243" i="1"/>
  <c r="AO243" i="1"/>
  <c r="AP243" i="1"/>
  <c r="AQ243" i="1"/>
  <c r="AR243" i="1"/>
  <c r="AT243" i="1"/>
  <c r="AU243" i="1"/>
  <c r="AV243" i="1"/>
  <c r="AW243" i="1"/>
  <c r="AX243" i="1"/>
  <c r="AY243" i="1"/>
  <c r="AZ243" i="1"/>
  <c r="BA243" i="1"/>
  <c r="BB243" i="1"/>
  <c r="BC243" i="1"/>
  <c r="F244" i="1"/>
  <c r="G244" i="1"/>
  <c r="H244" i="1"/>
  <c r="I244" i="1"/>
  <c r="J244" i="1"/>
  <c r="K244" i="1"/>
  <c r="L244" i="1"/>
  <c r="M244" i="1"/>
  <c r="Y244" i="1"/>
  <c r="Z244" i="1"/>
  <c r="AA244" i="1"/>
  <c r="AB244" i="1"/>
  <c r="AC244" i="1"/>
  <c r="AD244" i="1"/>
  <c r="AF244" i="1"/>
  <c r="AG244" i="1"/>
  <c r="AH244" i="1"/>
  <c r="AI244" i="1"/>
  <c r="AJ244" i="1"/>
  <c r="AK244" i="1"/>
  <c r="AL244" i="1"/>
  <c r="AM244" i="1"/>
  <c r="AN244" i="1"/>
  <c r="AO244" i="1"/>
  <c r="AP244" i="1"/>
  <c r="AQ244" i="1"/>
  <c r="AR244" i="1"/>
  <c r="AT244" i="1"/>
  <c r="AU244" i="1"/>
  <c r="AV244" i="1"/>
  <c r="AW244" i="1"/>
  <c r="AX244" i="1"/>
  <c r="AY244" i="1"/>
  <c r="AZ244" i="1"/>
  <c r="BA244" i="1"/>
  <c r="BB244" i="1"/>
  <c r="BC244" i="1"/>
  <c r="F245" i="1"/>
  <c r="G245" i="1"/>
  <c r="H245" i="1"/>
  <c r="I245" i="1"/>
  <c r="J245" i="1"/>
  <c r="K245" i="1"/>
  <c r="L245" i="1"/>
  <c r="M245" i="1"/>
  <c r="Y245" i="1"/>
  <c r="Z245" i="1"/>
  <c r="AA245" i="1"/>
  <c r="AB245" i="1"/>
  <c r="AC245" i="1"/>
  <c r="AD245" i="1"/>
  <c r="AF245" i="1"/>
  <c r="AG245" i="1"/>
  <c r="AH245" i="1"/>
  <c r="AI245" i="1"/>
  <c r="AJ245" i="1"/>
  <c r="AK245" i="1"/>
  <c r="AL245" i="1"/>
  <c r="AM245" i="1"/>
  <c r="AN245" i="1"/>
  <c r="AO245" i="1"/>
  <c r="AP245" i="1"/>
  <c r="AQ245" i="1"/>
  <c r="AR245" i="1"/>
  <c r="AT245" i="1"/>
  <c r="AU245" i="1"/>
  <c r="AV245" i="1"/>
  <c r="AW245" i="1"/>
  <c r="AX245" i="1"/>
  <c r="AY245" i="1"/>
  <c r="AZ245" i="1"/>
  <c r="BA245" i="1"/>
  <c r="BB245" i="1"/>
  <c r="BC245" i="1"/>
  <c r="F246" i="1"/>
  <c r="G246" i="1"/>
  <c r="H246" i="1"/>
  <c r="I246" i="1"/>
  <c r="J246" i="1"/>
  <c r="K246" i="1"/>
  <c r="L246" i="1"/>
  <c r="M246" i="1"/>
  <c r="Y246" i="1"/>
  <c r="Z246" i="1"/>
  <c r="AA246" i="1"/>
  <c r="AB246" i="1"/>
  <c r="AC246" i="1"/>
  <c r="AD246" i="1"/>
  <c r="AF246" i="1"/>
  <c r="AG246" i="1"/>
  <c r="AH246" i="1"/>
  <c r="AI246" i="1"/>
  <c r="AJ246" i="1"/>
  <c r="AK246" i="1"/>
  <c r="AL246" i="1"/>
  <c r="AM246" i="1"/>
  <c r="AN246" i="1"/>
  <c r="AO246" i="1"/>
  <c r="AP246" i="1"/>
  <c r="AQ246" i="1"/>
  <c r="AR246" i="1"/>
  <c r="AT246" i="1"/>
  <c r="AU246" i="1"/>
  <c r="AV246" i="1"/>
  <c r="AW246" i="1"/>
  <c r="AX246" i="1"/>
  <c r="AY246" i="1"/>
  <c r="AZ246" i="1"/>
  <c r="BA246" i="1"/>
  <c r="BB246" i="1"/>
  <c r="BC246" i="1"/>
  <c r="F247" i="1"/>
  <c r="G247" i="1"/>
  <c r="H247" i="1"/>
  <c r="I247" i="1"/>
  <c r="J247" i="1"/>
  <c r="K247" i="1"/>
  <c r="L247" i="1"/>
  <c r="M247" i="1"/>
  <c r="Y247" i="1"/>
  <c r="Z247" i="1"/>
  <c r="AA247" i="1"/>
  <c r="AB247" i="1"/>
  <c r="AC247" i="1"/>
  <c r="AD247" i="1"/>
  <c r="AF247" i="1"/>
  <c r="AG247" i="1"/>
  <c r="AH247" i="1"/>
  <c r="AI247" i="1"/>
  <c r="AJ247" i="1"/>
  <c r="AK247" i="1"/>
  <c r="AL247" i="1"/>
  <c r="AM247" i="1"/>
  <c r="AN247" i="1"/>
  <c r="AO247" i="1"/>
  <c r="AP247" i="1"/>
  <c r="AQ247" i="1"/>
  <c r="AR247" i="1"/>
  <c r="AT247" i="1"/>
  <c r="AU247" i="1"/>
  <c r="AV247" i="1"/>
  <c r="AW247" i="1"/>
  <c r="AX247" i="1"/>
  <c r="AY247" i="1"/>
  <c r="AZ247" i="1"/>
  <c r="BA247" i="1"/>
  <c r="BB247" i="1"/>
  <c r="BC247" i="1"/>
  <c r="F248" i="1"/>
  <c r="G248" i="1"/>
  <c r="H248" i="1"/>
  <c r="I248" i="1"/>
  <c r="J248" i="1"/>
  <c r="K248" i="1"/>
  <c r="L248" i="1"/>
  <c r="M248" i="1"/>
  <c r="Y248" i="1"/>
  <c r="Z248" i="1"/>
  <c r="AA248" i="1"/>
  <c r="AB248" i="1"/>
  <c r="AC248" i="1"/>
  <c r="AD248" i="1"/>
  <c r="AF248" i="1"/>
  <c r="AG248" i="1"/>
  <c r="AH248" i="1"/>
  <c r="AI248" i="1"/>
  <c r="AJ248" i="1"/>
  <c r="AK248" i="1"/>
  <c r="AL248" i="1"/>
  <c r="AM248" i="1"/>
  <c r="AN248" i="1"/>
  <c r="AO248" i="1"/>
  <c r="AP248" i="1"/>
  <c r="AQ248" i="1"/>
  <c r="AR248" i="1"/>
  <c r="AT248" i="1"/>
  <c r="AU248" i="1"/>
  <c r="AV248" i="1"/>
  <c r="AW248" i="1"/>
  <c r="AX248" i="1"/>
  <c r="AY248" i="1"/>
  <c r="AZ248" i="1"/>
  <c r="BA248" i="1"/>
  <c r="BB248" i="1"/>
  <c r="BC248" i="1"/>
  <c r="F249" i="1"/>
  <c r="G249" i="1"/>
  <c r="H249" i="1"/>
  <c r="I249" i="1"/>
  <c r="J249" i="1"/>
  <c r="K249" i="1"/>
  <c r="L249" i="1"/>
  <c r="M249" i="1"/>
  <c r="Y249" i="1"/>
  <c r="Z249" i="1"/>
  <c r="AA249" i="1"/>
  <c r="AB249" i="1"/>
  <c r="AC249" i="1"/>
  <c r="AD249" i="1"/>
  <c r="AF249" i="1"/>
  <c r="AG249" i="1"/>
  <c r="AH249" i="1"/>
  <c r="AI249" i="1"/>
  <c r="AJ249" i="1"/>
  <c r="AK249" i="1"/>
  <c r="AL249" i="1"/>
  <c r="AM249" i="1"/>
  <c r="AN249" i="1"/>
  <c r="AO249" i="1"/>
  <c r="AP249" i="1"/>
  <c r="AQ249" i="1"/>
  <c r="AR249" i="1"/>
  <c r="AT249" i="1"/>
  <c r="AU249" i="1"/>
  <c r="AV249" i="1"/>
  <c r="AW249" i="1"/>
  <c r="AX249" i="1"/>
  <c r="AY249" i="1"/>
  <c r="AZ249" i="1"/>
  <c r="BA249" i="1"/>
  <c r="BB249" i="1"/>
  <c r="BC249" i="1"/>
  <c r="F250" i="1"/>
  <c r="G250" i="1"/>
  <c r="H250" i="1"/>
  <c r="I250" i="1"/>
  <c r="J250" i="1"/>
  <c r="K250" i="1"/>
  <c r="L250" i="1"/>
  <c r="M250" i="1"/>
  <c r="Y250" i="1"/>
  <c r="Z250" i="1"/>
  <c r="AA250" i="1"/>
  <c r="AB250" i="1"/>
  <c r="AC250" i="1"/>
  <c r="AD250" i="1"/>
  <c r="AF250" i="1"/>
  <c r="AG250" i="1"/>
  <c r="AH250" i="1"/>
  <c r="AI250" i="1"/>
  <c r="AJ250" i="1"/>
  <c r="AK250" i="1"/>
  <c r="AL250" i="1"/>
  <c r="AM250" i="1"/>
  <c r="AN250" i="1"/>
  <c r="AO250" i="1"/>
  <c r="AP250" i="1"/>
  <c r="AQ250" i="1"/>
  <c r="AR250" i="1"/>
  <c r="AT250" i="1"/>
  <c r="AU250" i="1"/>
  <c r="AV250" i="1"/>
  <c r="AW250" i="1"/>
  <c r="AX250" i="1"/>
  <c r="AY250" i="1"/>
  <c r="AZ250" i="1"/>
  <c r="BA250" i="1"/>
  <c r="BB250" i="1"/>
  <c r="BC250" i="1"/>
  <c r="F251" i="1"/>
  <c r="G251" i="1"/>
  <c r="H251" i="1"/>
  <c r="I251" i="1"/>
  <c r="J251" i="1"/>
  <c r="K251" i="1"/>
  <c r="L251" i="1"/>
  <c r="M251" i="1"/>
  <c r="Y251" i="1"/>
  <c r="Z251" i="1"/>
  <c r="AA251" i="1"/>
  <c r="AB251" i="1"/>
  <c r="AC251" i="1"/>
  <c r="AD251" i="1"/>
  <c r="AF251" i="1"/>
  <c r="AG251" i="1"/>
  <c r="AH251" i="1"/>
  <c r="AI251" i="1"/>
  <c r="AJ251" i="1"/>
  <c r="AK251" i="1"/>
  <c r="AL251" i="1"/>
  <c r="AM251" i="1"/>
  <c r="AN251" i="1"/>
  <c r="AO251" i="1"/>
  <c r="AP251" i="1"/>
  <c r="AQ251" i="1"/>
  <c r="AR251" i="1"/>
  <c r="AT251" i="1"/>
  <c r="AU251" i="1"/>
  <c r="AV251" i="1"/>
  <c r="AW251" i="1"/>
  <c r="AX251" i="1"/>
  <c r="AY251" i="1"/>
  <c r="AZ251" i="1"/>
  <c r="BA251" i="1"/>
  <c r="BB251" i="1"/>
  <c r="BC251" i="1"/>
  <c r="F252" i="1"/>
  <c r="G252" i="1"/>
  <c r="H252" i="1"/>
  <c r="I252" i="1"/>
  <c r="J252" i="1"/>
  <c r="K252" i="1"/>
  <c r="L252" i="1"/>
  <c r="M252" i="1"/>
  <c r="Y252" i="1"/>
  <c r="Z252" i="1"/>
  <c r="AA252" i="1"/>
  <c r="AB252" i="1"/>
  <c r="AC252" i="1"/>
  <c r="AD252" i="1"/>
  <c r="AF252" i="1"/>
  <c r="AG252" i="1"/>
  <c r="AH252" i="1"/>
  <c r="AI252" i="1"/>
  <c r="AJ252" i="1"/>
  <c r="AK252" i="1"/>
  <c r="AL252" i="1"/>
  <c r="AM252" i="1"/>
  <c r="AN252" i="1"/>
  <c r="AO252" i="1"/>
  <c r="AP252" i="1"/>
  <c r="AQ252" i="1"/>
  <c r="AR252" i="1"/>
  <c r="AT252" i="1"/>
  <c r="AU252" i="1"/>
  <c r="AV252" i="1"/>
  <c r="AW252" i="1"/>
  <c r="AX252" i="1"/>
  <c r="AY252" i="1"/>
  <c r="AZ252" i="1"/>
  <c r="BA252" i="1"/>
  <c r="BB252" i="1"/>
  <c r="BC252" i="1"/>
  <c r="F253" i="1"/>
  <c r="G253" i="1"/>
  <c r="H253" i="1"/>
  <c r="I253" i="1"/>
  <c r="J253" i="1"/>
  <c r="K253" i="1"/>
  <c r="L253" i="1"/>
  <c r="M253" i="1"/>
  <c r="Y253" i="1"/>
  <c r="Z253" i="1"/>
  <c r="AA253" i="1"/>
  <c r="AB253" i="1"/>
  <c r="AC253" i="1"/>
  <c r="AD253" i="1"/>
  <c r="AF253" i="1"/>
  <c r="AG253" i="1"/>
  <c r="AH253" i="1"/>
  <c r="AI253" i="1"/>
  <c r="AJ253" i="1"/>
  <c r="AK253" i="1"/>
  <c r="AL253" i="1"/>
  <c r="AM253" i="1"/>
  <c r="AN253" i="1"/>
  <c r="AO253" i="1"/>
  <c r="AP253" i="1"/>
  <c r="AQ253" i="1"/>
  <c r="AR253" i="1"/>
  <c r="AT253" i="1"/>
  <c r="AU253" i="1"/>
  <c r="AV253" i="1"/>
  <c r="AW253" i="1"/>
  <c r="AX253" i="1"/>
  <c r="AY253" i="1"/>
  <c r="AZ253" i="1"/>
  <c r="BA253" i="1"/>
  <c r="BB253" i="1"/>
  <c r="BC253" i="1"/>
  <c r="F254" i="1"/>
  <c r="G254" i="1"/>
  <c r="H254" i="1"/>
  <c r="I254" i="1"/>
  <c r="J254" i="1"/>
  <c r="K254" i="1"/>
  <c r="L254" i="1"/>
  <c r="M254" i="1"/>
  <c r="Y254" i="1"/>
  <c r="Z254" i="1"/>
  <c r="AA254" i="1"/>
  <c r="AB254" i="1"/>
  <c r="AC254" i="1"/>
  <c r="AD254" i="1"/>
  <c r="AF254" i="1"/>
  <c r="AG254" i="1"/>
  <c r="AH254" i="1"/>
  <c r="AI254" i="1"/>
  <c r="AJ254" i="1"/>
  <c r="AK254" i="1"/>
  <c r="AL254" i="1"/>
  <c r="AM254" i="1"/>
  <c r="AN254" i="1"/>
  <c r="AO254" i="1"/>
  <c r="AP254" i="1"/>
  <c r="AQ254" i="1"/>
  <c r="AR254" i="1"/>
  <c r="AT254" i="1"/>
  <c r="AU254" i="1"/>
  <c r="AV254" i="1"/>
  <c r="AW254" i="1"/>
  <c r="AX254" i="1"/>
  <c r="AY254" i="1"/>
  <c r="AZ254" i="1"/>
  <c r="BA254" i="1"/>
  <c r="BB254" i="1"/>
  <c r="BC254" i="1"/>
  <c r="F255" i="1"/>
  <c r="G255" i="1"/>
  <c r="H255" i="1"/>
  <c r="I255" i="1"/>
  <c r="J255" i="1"/>
  <c r="K255" i="1"/>
  <c r="L255" i="1"/>
  <c r="M255" i="1"/>
  <c r="Y255" i="1"/>
  <c r="Z255" i="1"/>
  <c r="AA255" i="1"/>
  <c r="AB255" i="1"/>
  <c r="AC255" i="1"/>
  <c r="AD255" i="1"/>
  <c r="AF255" i="1"/>
  <c r="AG255" i="1"/>
  <c r="AH255" i="1"/>
  <c r="AI255" i="1"/>
  <c r="AJ255" i="1"/>
  <c r="AK255" i="1"/>
  <c r="AL255" i="1"/>
  <c r="AM255" i="1"/>
  <c r="AN255" i="1"/>
  <c r="AO255" i="1"/>
  <c r="AP255" i="1"/>
  <c r="AQ255" i="1"/>
  <c r="AR255" i="1"/>
  <c r="AT255" i="1"/>
  <c r="AU255" i="1"/>
  <c r="AV255" i="1"/>
  <c r="AW255" i="1"/>
  <c r="AX255" i="1"/>
  <c r="AY255" i="1"/>
  <c r="AZ255" i="1"/>
  <c r="BA255" i="1"/>
  <c r="BB255" i="1"/>
  <c r="BC255" i="1"/>
  <c r="F256" i="1"/>
  <c r="G256" i="1"/>
  <c r="H256" i="1"/>
  <c r="I256" i="1"/>
  <c r="J256" i="1"/>
  <c r="K256" i="1"/>
  <c r="L256" i="1"/>
  <c r="M256" i="1"/>
  <c r="Y256" i="1"/>
  <c r="Z256" i="1"/>
  <c r="AA256" i="1"/>
  <c r="AB256" i="1"/>
  <c r="AC256" i="1"/>
  <c r="AD256" i="1"/>
  <c r="AF256" i="1"/>
  <c r="AG256" i="1"/>
  <c r="AH256" i="1"/>
  <c r="AI256" i="1"/>
  <c r="AJ256" i="1"/>
  <c r="AK256" i="1"/>
  <c r="AL256" i="1"/>
  <c r="AM256" i="1"/>
  <c r="AN256" i="1"/>
  <c r="AO256" i="1"/>
  <c r="AP256" i="1"/>
  <c r="AQ256" i="1"/>
  <c r="AR256" i="1"/>
  <c r="AT256" i="1"/>
  <c r="AU256" i="1"/>
  <c r="AV256" i="1"/>
  <c r="AW256" i="1"/>
  <c r="AX256" i="1"/>
  <c r="AY256" i="1"/>
  <c r="AZ256" i="1"/>
  <c r="BA256" i="1"/>
  <c r="BB256" i="1"/>
  <c r="BC256" i="1"/>
  <c r="F257" i="1"/>
  <c r="G257" i="1"/>
  <c r="H257" i="1"/>
  <c r="I257" i="1"/>
  <c r="J257" i="1"/>
  <c r="K257" i="1"/>
  <c r="L257" i="1"/>
  <c r="M257" i="1"/>
  <c r="Y257" i="1"/>
  <c r="Z257" i="1"/>
  <c r="AA257" i="1"/>
  <c r="AB257" i="1"/>
  <c r="AC257" i="1"/>
  <c r="AD257" i="1"/>
  <c r="AF257" i="1"/>
  <c r="AG257" i="1"/>
  <c r="AH257" i="1"/>
  <c r="AI257" i="1"/>
  <c r="AJ257" i="1"/>
  <c r="AK257" i="1"/>
  <c r="AL257" i="1"/>
  <c r="AM257" i="1"/>
  <c r="AN257" i="1"/>
  <c r="AO257" i="1"/>
  <c r="AP257" i="1"/>
  <c r="AQ257" i="1"/>
  <c r="AR257" i="1"/>
  <c r="AT257" i="1"/>
  <c r="AU257" i="1"/>
  <c r="AV257" i="1"/>
  <c r="AW257" i="1"/>
  <c r="AX257" i="1"/>
  <c r="AY257" i="1"/>
  <c r="AZ257" i="1"/>
  <c r="BA257" i="1"/>
  <c r="BB257" i="1"/>
  <c r="BC257" i="1"/>
  <c r="F258" i="1"/>
  <c r="G258" i="1"/>
  <c r="H258" i="1"/>
  <c r="I258" i="1"/>
  <c r="J258" i="1"/>
  <c r="K258" i="1"/>
  <c r="L258" i="1"/>
  <c r="M258" i="1"/>
  <c r="Y258" i="1"/>
  <c r="Z258" i="1"/>
  <c r="AA258" i="1"/>
  <c r="AB258" i="1"/>
  <c r="AC258" i="1"/>
  <c r="AD258" i="1"/>
  <c r="AF258" i="1"/>
  <c r="AG258" i="1"/>
  <c r="AH258" i="1"/>
  <c r="AI258" i="1"/>
  <c r="AJ258" i="1"/>
  <c r="AK258" i="1"/>
  <c r="AL258" i="1"/>
  <c r="AM258" i="1"/>
  <c r="AN258" i="1"/>
  <c r="AO258" i="1"/>
  <c r="AP258" i="1"/>
  <c r="AQ258" i="1"/>
  <c r="AR258" i="1"/>
  <c r="AT258" i="1"/>
  <c r="AU258" i="1"/>
  <c r="AV258" i="1"/>
  <c r="AW258" i="1"/>
  <c r="AX258" i="1"/>
  <c r="AY258" i="1"/>
  <c r="AZ258" i="1"/>
  <c r="BA258" i="1"/>
  <c r="BB258" i="1"/>
  <c r="BC258" i="1"/>
  <c r="F259" i="1"/>
  <c r="G259" i="1"/>
  <c r="H259" i="1"/>
  <c r="I259" i="1"/>
  <c r="J259" i="1"/>
  <c r="K259" i="1"/>
  <c r="L259" i="1"/>
  <c r="M259" i="1"/>
  <c r="Y259" i="1"/>
  <c r="Z259" i="1"/>
  <c r="AA259" i="1"/>
  <c r="AB259" i="1"/>
  <c r="AC259" i="1"/>
  <c r="AD259" i="1"/>
  <c r="AF259" i="1"/>
  <c r="AG259" i="1"/>
  <c r="AH259" i="1"/>
  <c r="AI259" i="1"/>
  <c r="AJ259" i="1"/>
  <c r="AK259" i="1"/>
  <c r="AL259" i="1"/>
  <c r="AM259" i="1"/>
  <c r="AN259" i="1"/>
  <c r="AO259" i="1"/>
  <c r="AP259" i="1"/>
  <c r="AQ259" i="1"/>
  <c r="AR259" i="1"/>
  <c r="AT259" i="1"/>
  <c r="AU259" i="1"/>
  <c r="AV259" i="1"/>
  <c r="AW259" i="1"/>
  <c r="AX259" i="1"/>
  <c r="AY259" i="1"/>
  <c r="AZ259" i="1"/>
  <c r="BA259" i="1"/>
  <c r="BB259" i="1"/>
  <c r="BC259" i="1"/>
  <c r="F260" i="1"/>
  <c r="G260" i="1"/>
  <c r="H260" i="1"/>
  <c r="I260" i="1"/>
  <c r="J260" i="1"/>
  <c r="K260" i="1"/>
  <c r="L260" i="1"/>
  <c r="M260" i="1"/>
  <c r="Y260" i="1"/>
  <c r="Z260" i="1"/>
  <c r="AA260" i="1"/>
  <c r="AB260" i="1"/>
  <c r="AC260" i="1"/>
  <c r="AD260" i="1"/>
  <c r="AF260" i="1"/>
  <c r="AG260" i="1"/>
  <c r="AH260" i="1"/>
  <c r="AI260" i="1"/>
  <c r="AJ260" i="1"/>
  <c r="AK260" i="1"/>
  <c r="AL260" i="1"/>
  <c r="AM260" i="1"/>
  <c r="AN260" i="1"/>
  <c r="AO260" i="1"/>
  <c r="AP260" i="1"/>
  <c r="AQ260" i="1"/>
  <c r="AR260" i="1"/>
  <c r="AT260" i="1"/>
  <c r="AU260" i="1"/>
  <c r="AV260" i="1"/>
  <c r="AW260" i="1"/>
  <c r="AX260" i="1"/>
  <c r="AY260" i="1"/>
  <c r="AZ260" i="1"/>
  <c r="BA260" i="1"/>
  <c r="BB260" i="1"/>
  <c r="BC260" i="1"/>
  <c r="F261" i="1"/>
  <c r="G261" i="1"/>
  <c r="H261" i="1"/>
  <c r="I261" i="1"/>
  <c r="J261" i="1"/>
  <c r="K261" i="1"/>
  <c r="L261" i="1"/>
  <c r="M261" i="1"/>
  <c r="Y261" i="1"/>
  <c r="Z261" i="1"/>
  <c r="AA261" i="1"/>
  <c r="AB261" i="1"/>
  <c r="AC261" i="1"/>
  <c r="AD261" i="1"/>
  <c r="AF261" i="1"/>
  <c r="AG261" i="1"/>
  <c r="AH261" i="1"/>
  <c r="AI261" i="1"/>
  <c r="AJ261" i="1"/>
  <c r="AK261" i="1"/>
  <c r="AL261" i="1"/>
  <c r="AM261" i="1"/>
  <c r="AN261" i="1"/>
  <c r="AO261" i="1"/>
  <c r="AP261" i="1"/>
  <c r="AQ261" i="1"/>
  <c r="AR261" i="1"/>
  <c r="AT261" i="1"/>
  <c r="AU261" i="1"/>
  <c r="AV261" i="1"/>
  <c r="AW261" i="1"/>
  <c r="AX261" i="1"/>
  <c r="AY261" i="1"/>
  <c r="AZ261" i="1"/>
  <c r="BA261" i="1"/>
  <c r="BB261" i="1"/>
  <c r="BC261" i="1"/>
  <c r="F211" i="1" l="1"/>
  <c r="G211" i="1"/>
  <c r="H211" i="1"/>
  <c r="I211" i="1"/>
  <c r="J211" i="1"/>
  <c r="K211" i="1"/>
  <c r="L211" i="1"/>
  <c r="M211" i="1"/>
  <c r="Y211" i="1"/>
  <c r="Z211" i="1"/>
  <c r="AA211" i="1"/>
  <c r="AB211" i="1"/>
  <c r="AC211" i="1"/>
  <c r="AD211" i="1"/>
  <c r="AF211" i="1"/>
  <c r="AG211" i="1"/>
  <c r="AH211" i="1"/>
  <c r="AI211" i="1"/>
  <c r="AJ211" i="1"/>
  <c r="AK211" i="1"/>
  <c r="AL211" i="1"/>
  <c r="AM211" i="1"/>
  <c r="AN211" i="1"/>
  <c r="AO211" i="1"/>
  <c r="AP211" i="1"/>
  <c r="AQ211" i="1"/>
  <c r="AR211" i="1"/>
  <c r="AT211" i="1"/>
  <c r="AU211" i="1"/>
  <c r="AV211" i="1"/>
  <c r="AW211" i="1"/>
  <c r="AX211" i="1"/>
  <c r="AY211" i="1"/>
  <c r="AZ211" i="1"/>
  <c r="BA211" i="1"/>
  <c r="BB211" i="1"/>
  <c r="BC211" i="1"/>
  <c r="F212" i="1"/>
  <c r="G212" i="1"/>
  <c r="H212" i="1"/>
  <c r="I212" i="1"/>
  <c r="J212" i="1"/>
  <c r="K212" i="1"/>
  <c r="L212" i="1"/>
  <c r="M212" i="1"/>
  <c r="Y212" i="1"/>
  <c r="Z212" i="1"/>
  <c r="AA212" i="1"/>
  <c r="AB212" i="1"/>
  <c r="AC212" i="1"/>
  <c r="AD212" i="1"/>
  <c r="AF212" i="1"/>
  <c r="AG212" i="1"/>
  <c r="AH212" i="1"/>
  <c r="AI212" i="1"/>
  <c r="AJ212" i="1"/>
  <c r="AK212" i="1"/>
  <c r="AL212" i="1"/>
  <c r="AM212" i="1"/>
  <c r="AN212" i="1"/>
  <c r="AO212" i="1"/>
  <c r="AP212" i="1"/>
  <c r="AQ212" i="1"/>
  <c r="AR212" i="1"/>
  <c r="AT212" i="1"/>
  <c r="AU212" i="1"/>
  <c r="AV212" i="1"/>
  <c r="AW212" i="1"/>
  <c r="AX212" i="1"/>
  <c r="AY212" i="1"/>
  <c r="AZ212" i="1"/>
  <c r="BA212" i="1"/>
  <c r="BB212" i="1"/>
  <c r="BC212" i="1"/>
  <c r="F213" i="1"/>
  <c r="G213" i="1"/>
  <c r="H213" i="1"/>
  <c r="I213" i="1"/>
  <c r="J213" i="1"/>
  <c r="K213" i="1"/>
  <c r="L213" i="1"/>
  <c r="M213" i="1"/>
  <c r="Y213" i="1"/>
  <c r="Z213" i="1"/>
  <c r="AA213" i="1"/>
  <c r="AB213" i="1"/>
  <c r="AC213" i="1"/>
  <c r="AD213" i="1"/>
  <c r="AF213" i="1"/>
  <c r="AG213" i="1"/>
  <c r="AH213" i="1"/>
  <c r="AI213" i="1"/>
  <c r="AJ213" i="1"/>
  <c r="AK213" i="1"/>
  <c r="AL213" i="1"/>
  <c r="AM213" i="1"/>
  <c r="AN213" i="1"/>
  <c r="AO213" i="1"/>
  <c r="AP213" i="1"/>
  <c r="AQ213" i="1"/>
  <c r="AR213" i="1"/>
  <c r="AT213" i="1"/>
  <c r="AU213" i="1"/>
  <c r="AV213" i="1"/>
  <c r="AW213" i="1"/>
  <c r="AX213" i="1"/>
  <c r="AY213" i="1"/>
  <c r="AZ213" i="1"/>
  <c r="BA213" i="1"/>
  <c r="BB213" i="1"/>
  <c r="BC213" i="1"/>
  <c r="F214" i="1"/>
  <c r="G214" i="1"/>
  <c r="H214" i="1"/>
  <c r="I214" i="1"/>
  <c r="J214" i="1"/>
  <c r="K214" i="1"/>
  <c r="L214" i="1"/>
  <c r="M214" i="1"/>
  <c r="Y214" i="1"/>
  <c r="Z214" i="1"/>
  <c r="AA214" i="1"/>
  <c r="AB214" i="1"/>
  <c r="AC214" i="1"/>
  <c r="AD214" i="1"/>
  <c r="AF214" i="1"/>
  <c r="AG214" i="1"/>
  <c r="AH214" i="1"/>
  <c r="AI214" i="1"/>
  <c r="AJ214" i="1"/>
  <c r="AK214" i="1"/>
  <c r="AL214" i="1"/>
  <c r="AM214" i="1"/>
  <c r="AN214" i="1"/>
  <c r="AO214" i="1"/>
  <c r="AP214" i="1"/>
  <c r="AQ214" i="1"/>
  <c r="AR214" i="1"/>
  <c r="AT214" i="1"/>
  <c r="AU214" i="1"/>
  <c r="AV214" i="1"/>
  <c r="AW214" i="1"/>
  <c r="AX214" i="1"/>
  <c r="AY214" i="1"/>
  <c r="AZ214" i="1"/>
  <c r="BA214" i="1"/>
  <c r="BB214" i="1"/>
  <c r="BC214" i="1"/>
  <c r="F215" i="1"/>
  <c r="G215" i="1"/>
  <c r="H215" i="1"/>
  <c r="I215" i="1"/>
  <c r="J215" i="1"/>
  <c r="K215" i="1"/>
  <c r="L215" i="1"/>
  <c r="M215" i="1"/>
  <c r="Y215" i="1"/>
  <c r="Z215" i="1"/>
  <c r="AA215" i="1"/>
  <c r="AB215" i="1"/>
  <c r="AC215" i="1"/>
  <c r="AD215" i="1"/>
  <c r="AF215" i="1"/>
  <c r="AG215" i="1"/>
  <c r="AH215" i="1"/>
  <c r="AI215" i="1"/>
  <c r="AJ215" i="1"/>
  <c r="AK215" i="1"/>
  <c r="AL215" i="1"/>
  <c r="AM215" i="1"/>
  <c r="AN215" i="1"/>
  <c r="AO215" i="1"/>
  <c r="AP215" i="1"/>
  <c r="AQ215" i="1"/>
  <c r="AR215" i="1"/>
  <c r="AT215" i="1"/>
  <c r="AU215" i="1"/>
  <c r="AV215" i="1"/>
  <c r="AW215" i="1"/>
  <c r="AX215" i="1"/>
  <c r="AY215" i="1"/>
  <c r="AZ215" i="1"/>
  <c r="BA215" i="1"/>
  <c r="BB215" i="1"/>
  <c r="BC215" i="1"/>
  <c r="F216" i="1"/>
  <c r="G216" i="1"/>
  <c r="H216" i="1"/>
  <c r="I216" i="1"/>
  <c r="J216" i="1"/>
  <c r="K216" i="1"/>
  <c r="L216" i="1"/>
  <c r="M216" i="1"/>
  <c r="Y216" i="1"/>
  <c r="Z216" i="1"/>
  <c r="AA216" i="1"/>
  <c r="AB216" i="1"/>
  <c r="AC216" i="1"/>
  <c r="AD216" i="1"/>
  <c r="AF216" i="1"/>
  <c r="AG216" i="1"/>
  <c r="AH216" i="1"/>
  <c r="AI216" i="1"/>
  <c r="AJ216" i="1"/>
  <c r="AK216" i="1"/>
  <c r="AL216" i="1"/>
  <c r="AM216" i="1"/>
  <c r="AN216" i="1"/>
  <c r="AO216" i="1"/>
  <c r="AP216" i="1"/>
  <c r="AQ216" i="1"/>
  <c r="AR216" i="1"/>
  <c r="AT216" i="1"/>
  <c r="AU216" i="1"/>
  <c r="AV216" i="1"/>
  <c r="AW216" i="1"/>
  <c r="AX216" i="1"/>
  <c r="AY216" i="1"/>
  <c r="AZ216" i="1"/>
  <c r="BA216" i="1"/>
  <c r="BB216" i="1"/>
  <c r="BC216" i="1"/>
  <c r="F217" i="1"/>
  <c r="G217" i="1"/>
  <c r="H217" i="1"/>
  <c r="I217" i="1"/>
  <c r="J217" i="1"/>
  <c r="K217" i="1"/>
  <c r="L217" i="1"/>
  <c r="M217" i="1"/>
  <c r="Y217" i="1"/>
  <c r="Z217" i="1"/>
  <c r="AA217" i="1"/>
  <c r="AB217" i="1"/>
  <c r="AC217" i="1"/>
  <c r="AD217" i="1"/>
  <c r="AF217" i="1"/>
  <c r="AG217" i="1"/>
  <c r="AH217" i="1"/>
  <c r="AI217" i="1"/>
  <c r="AJ217" i="1"/>
  <c r="AK217" i="1"/>
  <c r="AL217" i="1"/>
  <c r="AM217" i="1"/>
  <c r="AN217" i="1"/>
  <c r="AO217" i="1"/>
  <c r="AP217" i="1"/>
  <c r="AQ217" i="1"/>
  <c r="AR217" i="1"/>
  <c r="AT217" i="1"/>
  <c r="AU217" i="1"/>
  <c r="AV217" i="1"/>
  <c r="AW217" i="1"/>
  <c r="AX217" i="1"/>
  <c r="AY217" i="1"/>
  <c r="AZ217" i="1"/>
  <c r="BA217" i="1"/>
  <c r="BB217" i="1"/>
  <c r="BC217" i="1"/>
  <c r="F218" i="1"/>
  <c r="G218" i="1"/>
  <c r="H218" i="1"/>
  <c r="I218" i="1"/>
  <c r="J218" i="1"/>
  <c r="K218" i="1"/>
  <c r="L218" i="1"/>
  <c r="M218" i="1"/>
  <c r="Y218" i="1"/>
  <c r="Z218" i="1"/>
  <c r="AA218" i="1"/>
  <c r="AB218" i="1"/>
  <c r="AC218" i="1"/>
  <c r="AD218" i="1"/>
  <c r="AF218" i="1"/>
  <c r="AG218" i="1"/>
  <c r="AH218" i="1"/>
  <c r="AI218" i="1"/>
  <c r="AJ218" i="1"/>
  <c r="AK218" i="1"/>
  <c r="AL218" i="1"/>
  <c r="AM218" i="1"/>
  <c r="AN218" i="1"/>
  <c r="AO218" i="1"/>
  <c r="AP218" i="1"/>
  <c r="AQ218" i="1"/>
  <c r="AR218" i="1"/>
  <c r="AT218" i="1"/>
  <c r="AU218" i="1"/>
  <c r="AV218" i="1"/>
  <c r="AW218" i="1"/>
  <c r="AX218" i="1"/>
  <c r="AY218" i="1"/>
  <c r="AZ218" i="1"/>
  <c r="BA218" i="1"/>
  <c r="BB218" i="1"/>
  <c r="BC218" i="1"/>
  <c r="F219" i="1"/>
  <c r="G219" i="1"/>
  <c r="H219" i="1"/>
  <c r="I219" i="1"/>
  <c r="J219" i="1"/>
  <c r="K219" i="1"/>
  <c r="L219" i="1"/>
  <c r="M219" i="1"/>
  <c r="Y219" i="1"/>
  <c r="Z219" i="1"/>
  <c r="AA219" i="1"/>
  <c r="AB219" i="1"/>
  <c r="AC219" i="1"/>
  <c r="AD219" i="1"/>
  <c r="AF219" i="1"/>
  <c r="AG219" i="1"/>
  <c r="AH219" i="1"/>
  <c r="AI219" i="1"/>
  <c r="AJ219" i="1"/>
  <c r="AK219" i="1"/>
  <c r="AL219" i="1"/>
  <c r="AM219" i="1"/>
  <c r="AN219" i="1"/>
  <c r="AO219" i="1"/>
  <c r="AP219" i="1"/>
  <c r="AQ219" i="1"/>
  <c r="AR219" i="1"/>
  <c r="AT219" i="1"/>
  <c r="AU219" i="1"/>
  <c r="AV219" i="1"/>
  <c r="AW219" i="1"/>
  <c r="AX219" i="1"/>
  <c r="AY219" i="1"/>
  <c r="AZ219" i="1"/>
  <c r="BA219" i="1"/>
  <c r="BB219" i="1"/>
  <c r="BC219" i="1"/>
  <c r="F220" i="1"/>
  <c r="G220" i="1"/>
  <c r="H220" i="1"/>
  <c r="I220" i="1"/>
  <c r="J220" i="1"/>
  <c r="K220" i="1"/>
  <c r="L220" i="1"/>
  <c r="M220" i="1"/>
  <c r="Y220" i="1"/>
  <c r="Z220" i="1"/>
  <c r="AA220" i="1"/>
  <c r="AB220" i="1"/>
  <c r="AC220" i="1"/>
  <c r="AD220" i="1"/>
  <c r="AF220" i="1"/>
  <c r="AG220" i="1"/>
  <c r="AH220" i="1"/>
  <c r="AI220" i="1"/>
  <c r="AJ220" i="1"/>
  <c r="AK220" i="1"/>
  <c r="AL220" i="1"/>
  <c r="AM220" i="1"/>
  <c r="AN220" i="1"/>
  <c r="AO220" i="1"/>
  <c r="AP220" i="1"/>
  <c r="AQ220" i="1"/>
  <c r="AR220" i="1"/>
  <c r="AT220" i="1"/>
  <c r="AU220" i="1"/>
  <c r="AV220" i="1"/>
  <c r="AW220" i="1"/>
  <c r="AX220" i="1"/>
  <c r="AY220" i="1"/>
  <c r="AZ220" i="1"/>
  <c r="BA220" i="1"/>
  <c r="BB220" i="1"/>
  <c r="BC220" i="1"/>
  <c r="F221" i="1"/>
  <c r="G221" i="1"/>
  <c r="H221" i="1"/>
  <c r="I221" i="1"/>
  <c r="J221" i="1"/>
  <c r="K221" i="1"/>
  <c r="L221" i="1"/>
  <c r="M221" i="1"/>
  <c r="Y221" i="1"/>
  <c r="Z221" i="1"/>
  <c r="AA221" i="1"/>
  <c r="AB221" i="1"/>
  <c r="AC221" i="1"/>
  <c r="AD221" i="1"/>
  <c r="AF221" i="1"/>
  <c r="AG221" i="1"/>
  <c r="AH221" i="1"/>
  <c r="AI221" i="1"/>
  <c r="AJ221" i="1"/>
  <c r="AK221" i="1"/>
  <c r="AL221" i="1"/>
  <c r="AM221" i="1"/>
  <c r="AN221" i="1"/>
  <c r="AO221" i="1"/>
  <c r="AP221" i="1"/>
  <c r="AQ221" i="1"/>
  <c r="AR221" i="1"/>
  <c r="AT221" i="1"/>
  <c r="AU221" i="1"/>
  <c r="AV221" i="1"/>
  <c r="AW221" i="1"/>
  <c r="AX221" i="1"/>
  <c r="AY221" i="1"/>
  <c r="AZ221" i="1"/>
  <c r="BA221" i="1"/>
  <c r="BB221" i="1"/>
  <c r="BC221" i="1"/>
  <c r="F222" i="1"/>
  <c r="G222" i="1"/>
  <c r="H222" i="1"/>
  <c r="I222" i="1"/>
  <c r="J222" i="1"/>
  <c r="K222" i="1"/>
  <c r="L222" i="1"/>
  <c r="M222" i="1"/>
  <c r="Y222" i="1"/>
  <c r="Z222" i="1"/>
  <c r="AA222" i="1"/>
  <c r="AB222" i="1"/>
  <c r="AC222" i="1"/>
  <c r="AD222" i="1"/>
  <c r="AF222" i="1"/>
  <c r="AG222" i="1"/>
  <c r="AH222" i="1"/>
  <c r="AI222" i="1"/>
  <c r="AJ222" i="1"/>
  <c r="AK222" i="1"/>
  <c r="AL222" i="1"/>
  <c r="AM222" i="1"/>
  <c r="AN222" i="1"/>
  <c r="AO222" i="1"/>
  <c r="AP222" i="1"/>
  <c r="AQ222" i="1"/>
  <c r="AR222" i="1"/>
  <c r="AT222" i="1"/>
  <c r="AU222" i="1"/>
  <c r="AV222" i="1"/>
  <c r="AW222" i="1"/>
  <c r="AX222" i="1"/>
  <c r="AY222" i="1"/>
  <c r="AZ222" i="1"/>
  <c r="BA222" i="1"/>
  <c r="BB222" i="1"/>
  <c r="BC222" i="1"/>
  <c r="F223" i="1"/>
  <c r="G223" i="1"/>
  <c r="H223" i="1"/>
  <c r="I223" i="1"/>
  <c r="J223" i="1"/>
  <c r="K223" i="1"/>
  <c r="L223" i="1"/>
  <c r="M223" i="1"/>
  <c r="Y223" i="1"/>
  <c r="Z223" i="1"/>
  <c r="AA223" i="1"/>
  <c r="AB223" i="1"/>
  <c r="AC223" i="1"/>
  <c r="AD223" i="1"/>
  <c r="AF223" i="1"/>
  <c r="AG223" i="1"/>
  <c r="AH223" i="1"/>
  <c r="AI223" i="1"/>
  <c r="AJ223" i="1"/>
  <c r="AK223" i="1"/>
  <c r="AL223" i="1"/>
  <c r="AM223" i="1"/>
  <c r="AN223" i="1"/>
  <c r="AO223" i="1"/>
  <c r="AP223" i="1"/>
  <c r="AQ223" i="1"/>
  <c r="AR223" i="1"/>
  <c r="AT223" i="1"/>
  <c r="AU223" i="1"/>
  <c r="AV223" i="1"/>
  <c r="AW223" i="1"/>
  <c r="AX223" i="1"/>
  <c r="AY223" i="1"/>
  <c r="AZ223" i="1"/>
  <c r="BA223" i="1"/>
  <c r="BB223" i="1"/>
  <c r="BC223" i="1"/>
  <c r="F224" i="1"/>
  <c r="G224" i="1"/>
  <c r="H224" i="1"/>
  <c r="I224" i="1"/>
  <c r="J224" i="1"/>
  <c r="K224" i="1"/>
  <c r="L224" i="1"/>
  <c r="M224" i="1"/>
  <c r="Y224" i="1"/>
  <c r="Z224" i="1"/>
  <c r="AA224" i="1"/>
  <c r="AB224" i="1"/>
  <c r="AC224" i="1"/>
  <c r="AD224" i="1"/>
  <c r="AF224" i="1"/>
  <c r="AG224" i="1"/>
  <c r="AH224" i="1"/>
  <c r="AI224" i="1"/>
  <c r="AJ224" i="1"/>
  <c r="AK224" i="1"/>
  <c r="AL224" i="1"/>
  <c r="AM224" i="1"/>
  <c r="AN224" i="1"/>
  <c r="AO224" i="1"/>
  <c r="AP224" i="1"/>
  <c r="AQ224" i="1"/>
  <c r="AR224" i="1"/>
  <c r="AT224" i="1"/>
  <c r="AU224" i="1"/>
  <c r="AV224" i="1"/>
  <c r="AW224" i="1"/>
  <c r="AX224" i="1"/>
  <c r="AY224" i="1"/>
  <c r="AZ224" i="1"/>
  <c r="BA224" i="1"/>
  <c r="BB224" i="1"/>
  <c r="BC224" i="1"/>
  <c r="F225" i="1"/>
  <c r="G225" i="1"/>
  <c r="H225" i="1"/>
  <c r="I225" i="1"/>
  <c r="J225" i="1"/>
  <c r="K225" i="1"/>
  <c r="L225" i="1"/>
  <c r="M225" i="1"/>
  <c r="Y225" i="1"/>
  <c r="Z225" i="1"/>
  <c r="AA225" i="1"/>
  <c r="AB225" i="1"/>
  <c r="AC225" i="1"/>
  <c r="AD225" i="1"/>
  <c r="AF225" i="1"/>
  <c r="AG225" i="1"/>
  <c r="AH225" i="1"/>
  <c r="AI225" i="1"/>
  <c r="AJ225" i="1"/>
  <c r="AK225" i="1"/>
  <c r="AL225" i="1"/>
  <c r="AM225" i="1"/>
  <c r="AN225" i="1"/>
  <c r="AO225" i="1"/>
  <c r="AP225" i="1"/>
  <c r="AQ225" i="1"/>
  <c r="AR225" i="1"/>
  <c r="AT225" i="1"/>
  <c r="AU225" i="1"/>
  <c r="AV225" i="1"/>
  <c r="AW225" i="1"/>
  <c r="AX225" i="1"/>
  <c r="AY225" i="1"/>
  <c r="AZ225" i="1"/>
  <c r="BA225" i="1"/>
  <c r="BB225" i="1"/>
  <c r="BC225" i="1"/>
  <c r="F226" i="1"/>
  <c r="G226" i="1"/>
  <c r="H226" i="1"/>
  <c r="I226" i="1"/>
  <c r="J226" i="1"/>
  <c r="K226" i="1"/>
  <c r="L226" i="1"/>
  <c r="M226" i="1"/>
  <c r="Y226" i="1"/>
  <c r="Z226" i="1"/>
  <c r="AA226" i="1"/>
  <c r="AB226" i="1"/>
  <c r="AC226" i="1"/>
  <c r="AD226" i="1"/>
  <c r="AF226" i="1"/>
  <c r="AG226" i="1"/>
  <c r="AH226" i="1"/>
  <c r="AI226" i="1"/>
  <c r="AJ226" i="1"/>
  <c r="AK226" i="1"/>
  <c r="AL226" i="1"/>
  <c r="AM226" i="1"/>
  <c r="AN226" i="1"/>
  <c r="AO226" i="1"/>
  <c r="AP226" i="1"/>
  <c r="AQ226" i="1"/>
  <c r="AR226" i="1"/>
  <c r="AT226" i="1"/>
  <c r="AU226" i="1"/>
  <c r="AV226" i="1"/>
  <c r="AW226" i="1"/>
  <c r="AX226" i="1"/>
  <c r="AY226" i="1"/>
  <c r="AZ226" i="1"/>
  <c r="BA226" i="1"/>
  <c r="BB226" i="1"/>
  <c r="BC226" i="1"/>
  <c r="F227" i="1"/>
  <c r="G227" i="1"/>
  <c r="H227" i="1"/>
  <c r="I227" i="1"/>
  <c r="J227" i="1"/>
  <c r="K227" i="1"/>
  <c r="L227" i="1"/>
  <c r="M227" i="1"/>
  <c r="Y227" i="1"/>
  <c r="Z227" i="1"/>
  <c r="AA227" i="1"/>
  <c r="AB227" i="1"/>
  <c r="AC227" i="1"/>
  <c r="AD227" i="1"/>
  <c r="AF227" i="1"/>
  <c r="AG227" i="1"/>
  <c r="AH227" i="1"/>
  <c r="AI227" i="1"/>
  <c r="AJ227" i="1"/>
  <c r="AK227" i="1"/>
  <c r="AL227" i="1"/>
  <c r="AM227" i="1"/>
  <c r="AN227" i="1"/>
  <c r="AO227" i="1"/>
  <c r="AP227" i="1"/>
  <c r="AQ227" i="1"/>
  <c r="AR227" i="1"/>
  <c r="AT227" i="1"/>
  <c r="AU227" i="1"/>
  <c r="AV227" i="1"/>
  <c r="AW227" i="1"/>
  <c r="AX227" i="1"/>
  <c r="AY227" i="1"/>
  <c r="AZ227" i="1"/>
  <c r="BA227" i="1"/>
  <c r="BB227" i="1"/>
  <c r="BC227" i="1"/>
  <c r="F228" i="1"/>
  <c r="G228" i="1"/>
  <c r="H228" i="1"/>
  <c r="I228" i="1"/>
  <c r="J228" i="1"/>
  <c r="K228" i="1"/>
  <c r="L228" i="1"/>
  <c r="M228" i="1"/>
  <c r="Y228" i="1"/>
  <c r="Z228" i="1"/>
  <c r="AA228" i="1"/>
  <c r="AB228" i="1"/>
  <c r="AC228" i="1"/>
  <c r="AD228" i="1"/>
  <c r="AF228" i="1"/>
  <c r="AG228" i="1"/>
  <c r="AH228" i="1"/>
  <c r="AI228" i="1"/>
  <c r="AJ228" i="1"/>
  <c r="AK228" i="1"/>
  <c r="AL228" i="1"/>
  <c r="AM228" i="1"/>
  <c r="AN228" i="1"/>
  <c r="AO228" i="1"/>
  <c r="AP228" i="1"/>
  <c r="AQ228" i="1"/>
  <c r="AR228" i="1"/>
  <c r="AT228" i="1"/>
  <c r="AU228" i="1"/>
  <c r="AV228" i="1"/>
  <c r="AW228" i="1"/>
  <c r="AX228" i="1"/>
  <c r="AY228" i="1"/>
  <c r="AZ228" i="1"/>
  <c r="BA228" i="1"/>
  <c r="BB228" i="1"/>
  <c r="BC228" i="1"/>
  <c r="F229" i="1"/>
  <c r="G229" i="1"/>
  <c r="H229" i="1"/>
  <c r="I229" i="1"/>
  <c r="J229" i="1"/>
  <c r="K229" i="1"/>
  <c r="L229" i="1"/>
  <c r="M229" i="1"/>
  <c r="Y229" i="1"/>
  <c r="Z229" i="1"/>
  <c r="AA229" i="1"/>
  <c r="AB229" i="1"/>
  <c r="AC229" i="1"/>
  <c r="AD229" i="1"/>
  <c r="AF229" i="1"/>
  <c r="AG229" i="1"/>
  <c r="AH229" i="1"/>
  <c r="AI229" i="1"/>
  <c r="AJ229" i="1"/>
  <c r="AK229" i="1"/>
  <c r="AL229" i="1"/>
  <c r="AM229" i="1"/>
  <c r="AN229" i="1"/>
  <c r="AO229" i="1"/>
  <c r="AP229" i="1"/>
  <c r="AQ229" i="1"/>
  <c r="AR229" i="1"/>
  <c r="AT229" i="1"/>
  <c r="AU229" i="1"/>
  <c r="AV229" i="1"/>
  <c r="AW229" i="1"/>
  <c r="AX229" i="1"/>
  <c r="AY229" i="1"/>
  <c r="AZ229" i="1"/>
  <c r="BA229" i="1"/>
  <c r="BB229" i="1"/>
  <c r="BC229" i="1"/>
  <c r="F230" i="1"/>
  <c r="G230" i="1"/>
  <c r="H230" i="1"/>
  <c r="I230" i="1"/>
  <c r="J230" i="1"/>
  <c r="K230" i="1"/>
  <c r="L230" i="1"/>
  <c r="M230" i="1"/>
  <c r="Y230" i="1"/>
  <c r="Z230" i="1"/>
  <c r="AA230" i="1"/>
  <c r="AB230" i="1"/>
  <c r="AC230" i="1"/>
  <c r="AD230" i="1"/>
  <c r="AF230" i="1"/>
  <c r="AG230" i="1"/>
  <c r="AH230" i="1"/>
  <c r="AI230" i="1"/>
  <c r="AJ230" i="1"/>
  <c r="AK230" i="1"/>
  <c r="AL230" i="1"/>
  <c r="AM230" i="1"/>
  <c r="AN230" i="1"/>
  <c r="AO230" i="1"/>
  <c r="AP230" i="1"/>
  <c r="AQ230" i="1"/>
  <c r="AR230" i="1"/>
  <c r="AT230" i="1"/>
  <c r="AU230" i="1"/>
  <c r="AV230" i="1"/>
  <c r="AW230" i="1"/>
  <c r="AX230" i="1"/>
  <c r="AY230" i="1"/>
  <c r="AZ230" i="1"/>
  <c r="BA230" i="1"/>
  <c r="BB230" i="1"/>
  <c r="BC230" i="1"/>
  <c r="F231" i="1"/>
  <c r="G231" i="1"/>
  <c r="H231" i="1"/>
  <c r="I231" i="1"/>
  <c r="J231" i="1"/>
  <c r="K231" i="1"/>
  <c r="L231" i="1"/>
  <c r="M231" i="1"/>
  <c r="Y231" i="1"/>
  <c r="Z231" i="1"/>
  <c r="AA231" i="1"/>
  <c r="AB231" i="1"/>
  <c r="AC231" i="1"/>
  <c r="AD231" i="1"/>
  <c r="AF231" i="1"/>
  <c r="AG231" i="1"/>
  <c r="AH231" i="1"/>
  <c r="AI231" i="1"/>
  <c r="AJ231" i="1"/>
  <c r="AK231" i="1"/>
  <c r="AL231" i="1"/>
  <c r="AM231" i="1"/>
  <c r="AN231" i="1"/>
  <c r="AO231" i="1"/>
  <c r="AP231" i="1"/>
  <c r="AQ231" i="1"/>
  <c r="AR231" i="1"/>
  <c r="AT231" i="1"/>
  <c r="AU231" i="1"/>
  <c r="AV231" i="1"/>
  <c r="AW231" i="1"/>
  <c r="AX231" i="1"/>
  <c r="AY231" i="1"/>
  <c r="AZ231" i="1"/>
  <c r="BA231" i="1"/>
  <c r="BB231" i="1"/>
  <c r="BC231" i="1"/>
  <c r="F232" i="1"/>
  <c r="G232" i="1"/>
  <c r="H232" i="1"/>
  <c r="I232" i="1"/>
  <c r="J232" i="1"/>
  <c r="K232" i="1"/>
  <c r="L232" i="1"/>
  <c r="M232" i="1"/>
  <c r="Y232" i="1"/>
  <c r="Z232" i="1"/>
  <c r="AA232" i="1"/>
  <c r="AB232" i="1"/>
  <c r="AC232" i="1"/>
  <c r="AD232" i="1"/>
  <c r="AF232" i="1"/>
  <c r="AG232" i="1"/>
  <c r="AH232" i="1"/>
  <c r="AI232" i="1"/>
  <c r="AJ232" i="1"/>
  <c r="AK232" i="1"/>
  <c r="AL232" i="1"/>
  <c r="AM232" i="1"/>
  <c r="AN232" i="1"/>
  <c r="AO232" i="1"/>
  <c r="AP232" i="1"/>
  <c r="AQ232" i="1"/>
  <c r="AR232" i="1"/>
  <c r="AT232" i="1"/>
  <c r="AU232" i="1"/>
  <c r="AV232" i="1"/>
  <c r="AW232" i="1"/>
  <c r="AX232" i="1"/>
  <c r="AY232" i="1"/>
  <c r="AZ232" i="1"/>
  <c r="BA232" i="1"/>
  <c r="BB232" i="1"/>
  <c r="BC232" i="1"/>
  <c r="F233" i="1"/>
  <c r="G233" i="1"/>
  <c r="H233" i="1"/>
  <c r="I233" i="1"/>
  <c r="J233" i="1"/>
  <c r="K233" i="1"/>
  <c r="L233" i="1"/>
  <c r="M233" i="1"/>
  <c r="Y233" i="1"/>
  <c r="Z233" i="1"/>
  <c r="AA233" i="1"/>
  <c r="AB233" i="1"/>
  <c r="AC233" i="1"/>
  <c r="AD233" i="1"/>
  <c r="AF233" i="1"/>
  <c r="AG233" i="1"/>
  <c r="AH233" i="1"/>
  <c r="AI233" i="1"/>
  <c r="AJ233" i="1"/>
  <c r="AK233" i="1"/>
  <c r="AL233" i="1"/>
  <c r="AM233" i="1"/>
  <c r="AN233" i="1"/>
  <c r="AO233" i="1"/>
  <c r="AP233" i="1"/>
  <c r="AQ233" i="1"/>
  <c r="AR233" i="1"/>
  <c r="AT233" i="1"/>
  <c r="AU233" i="1"/>
  <c r="AV233" i="1"/>
  <c r="AW233" i="1"/>
  <c r="AX233" i="1"/>
  <c r="AY233" i="1"/>
  <c r="AZ233" i="1"/>
  <c r="BA233" i="1"/>
  <c r="BB233" i="1"/>
  <c r="BC233" i="1"/>
  <c r="F234" i="1"/>
  <c r="G234" i="1"/>
  <c r="H234" i="1"/>
  <c r="I234" i="1"/>
  <c r="J234" i="1"/>
  <c r="K234" i="1"/>
  <c r="L234" i="1"/>
  <c r="M234" i="1"/>
  <c r="Y234" i="1"/>
  <c r="Z234" i="1"/>
  <c r="AA234" i="1"/>
  <c r="AB234" i="1"/>
  <c r="AC234" i="1"/>
  <c r="AD234" i="1"/>
  <c r="AF234" i="1"/>
  <c r="AG234" i="1"/>
  <c r="AH234" i="1"/>
  <c r="AI234" i="1"/>
  <c r="AJ234" i="1"/>
  <c r="AK234" i="1"/>
  <c r="AL234" i="1"/>
  <c r="AM234" i="1"/>
  <c r="AN234" i="1"/>
  <c r="AO234" i="1"/>
  <c r="AP234" i="1"/>
  <c r="AQ234" i="1"/>
  <c r="AR234" i="1"/>
  <c r="AT234" i="1"/>
  <c r="AU234" i="1"/>
  <c r="AV234" i="1"/>
  <c r="AW234" i="1"/>
  <c r="AX234" i="1"/>
  <c r="AY234" i="1"/>
  <c r="AZ234" i="1"/>
  <c r="BA234" i="1"/>
  <c r="BB234" i="1"/>
  <c r="BC234" i="1"/>
  <c r="F235" i="1"/>
  <c r="G235" i="1"/>
  <c r="H235" i="1"/>
  <c r="I235" i="1"/>
  <c r="J235" i="1"/>
  <c r="K235" i="1"/>
  <c r="L235" i="1"/>
  <c r="M235" i="1"/>
  <c r="Y235" i="1"/>
  <c r="Z235" i="1"/>
  <c r="AA235" i="1"/>
  <c r="AB235" i="1"/>
  <c r="AC235" i="1"/>
  <c r="AD235" i="1"/>
  <c r="AF235" i="1"/>
  <c r="AG235" i="1"/>
  <c r="AH235" i="1"/>
  <c r="AI235" i="1"/>
  <c r="AJ235" i="1"/>
  <c r="AK235" i="1"/>
  <c r="AL235" i="1"/>
  <c r="AM235" i="1"/>
  <c r="AN235" i="1"/>
  <c r="AO235" i="1"/>
  <c r="AP235" i="1"/>
  <c r="AQ235" i="1"/>
  <c r="AR235" i="1"/>
  <c r="AT235" i="1"/>
  <c r="AU235" i="1"/>
  <c r="AV235" i="1"/>
  <c r="AW235" i="1"/>
  <c r="AX235" i="1"/>
  <c r="AY235" i="1"/>
  <c r="AZ235" i="1"/>
  <c r="BA235" i="1"/>
  <c r="BB235" i="1"/>
  <c r="BC235" i="1"/>
  <c r="F236" i="1"/>
  <c r="G236" i="1"/>
  <c r="H236" i="1"/>
  <c r="I236" i="1"/>
  <c r="J236" i="1"/>
  <c r="K236" i="1"/>
  <c r="L236" i="1"/>
  <c r="M236" i="1"/>
  <c r="Y236" i="1"/>
  <c r="Z236" i="1"/>
  <c r="AA236" i="1"/>
  <c r="AB236" i="1"/>
  <c r="AC236" i="1"/>
  <c r="AD236" i="1"/>
  <c r="AF236" i="1"/>
  <c r="AG236" i="1"/>
  <c r="AH236" i="1"/>
  <c r="AI236" i="1"/>
  <c r="AJ236" i="1"/>
  <c r="AK236" i="1"/>
  <c r="AL236" i="1"/>
  <c r="AM236" i="1"/>
  <c r="AN236" i="1"/>
  <c r="AO236" i="1"/>
  <c r="AP236" i="1"/>
  <c r="AQ236" i="1"/>
  <c r="AR236" i="1"/>
  <c r="AT236" i="1"/>
  <c r="AU236" i="1"/>
  <c r="AV236" i="1"/>
  <c r="AW236" i="1"/>
  <c r="AX236" i="1"/>
  <c r="AY236" i="1"/>
  <c r="AZ236" i="1"/>
  <c r="BA236" i="1"/>
  <c r="BB236" i="1"/>
  <c r="BC236" i="1"/>
  <c r="F237" i="1"/>
  <c r="G237" i="1"/>
  <c r="H237" i="1"/>
  <c r="I237" i="1"/>
  <c r="J237" i="1"/>
  <c r="K237" i="1"/>
  <c r="L237" i="1"/>
  <c r="M237" i="1"/>
  <c r="Y237" i="1"/>
  <c r="Z237" i="1"/>
  <c r="AA237" i="1"/>
  <c r="AB237" i="1"/>
  <c r="AC237" i="1"/>
  <c r="AD237" i="1"/>
  <c r="AF237" i="1"/>
  <c r="AG237" i="1"/>
  <c r="AH237" i="1"/>
  <c r="AI237" i="1"/>
  <c r="AJ237" i="1"/>
  <c r="AK237" i="1"/>
  <c r="AL237" i="1"/>
  <c r="AM237" i="1"/>
  <c r="AN237" i="1"/>
  <c r="AO237" i="1"/>
  <c r="AP237" i="1"/>
  <c r="AQ237" i="1"/>
  <c r="AR237" i="1"/>
  <c r="AT237" i="1"/>
  <c r="AU237" i="1"/>
  <c r="AV237" i="1"/>
  <c r="AW237" i="1"/>
  <c r="AX237" i="1"/>
  <c r="AY237" i="1"/>
  <c r="AZ237" i="1"/>
  <c r="BA237" i="1"/>
  <c r="BB237" i="1"/>
  <c r="BC237" i="1"/>
  <c r="F185" i="1" l="1"/>
  <c r="G185" i="1"/>
  <c r="H185" i="1"/>
  <c r="I185" i="1"/>
  <c r="J185" i="1"/>
  <c r="K185" i="1"/>
  <c r="L185" i="1"/>
  <c r="M185" i="1"/>
  <c r="Y185" i="1"/>
  <c r="Z185" i="1"/>
  <c r="AA185" i="1"/>
  <c r="AB185" i="1"/>
  <c r="AC185" i="1"/>
  <c r="AD185" i="1"/>
  <c r="AF185" i="1"/>
  <c r="AG185" i="1"/>
  <c r="AH185" i="1"/>
  <c r="AI185" i="1"/>
  <c r="AJ185" i="1"/>
  <c r="AK185" i="1"/>
  <c r="AL185" i="1"/>
  <c r="AM185" i="1"/>
  <c r="AN185" i="1"/>
  <c r="AO185" i="1"/>
  <c r="AP185" i="1"/>
  <c r="AQ185" i="1"/>
  <c r="AR185" i="1"/>
  <c r="AT185" i="1"/>
  <c r="AU185" i="1"/>
  <c r="AV185" i="1"/>
  <c r="AW185" i="1"/>
  <c r="AX185" i="1"/>
  <c r="AY185" i="1"/>
  <c r="AZ185" i="1"/>
  <c r="BA185" i="1"/>
  <c r="BB185" i="1"/>
  <c r="BC185" i="1"/>
  <c r="BC186" i="1"/>
  <c r="BB186" i="1"/>
  <c r="BA186" i="1"/>
  <c r="AZ186" i="1"/>
  <c r="AY186" i="1"/>
  <c r="AX186" i="1"/>
  <c r="AW186" i="1"/>
  <c r="AV186" i="1"/>
  <c r="AU186" i="1"/>
  <c r="AT186" i="1"/>
  <c r="AR186" i="1"/>
  <c r="AQ186" i="1"/>
  <c r="AP186" i="1"/>
  <c r="AO186" i="1"/>
  <c r="AN186" i="1"/>
  <c r="AM186" i="1"/>
  <c r="AL186" i="1"/>
  <c r="AK186" i="1"/>
  <c r="AJ186" i="1"/>
  <c r="AI186" i="1"/>
  <c r="AH186" i="1"/>
  <c r="AG186" i="1"/>
  <c r="AF186" i="1"/>
  <c r="AD186" i="1"/>
  <c r="AC186" i="1"/>
  <c r="AB186" i="1"/>
  <c r="AA186" i="1"/>
  <c r="Z186" i="1"/>
  <c r="Y186" i="1"/>
  <c r="M186" i="1"/>
  <c r="L186" i="1"/>
  <c r="K186" i="1"/>
  <c r="J186" i="1"/>
  <c r="I186" i="1"/>
  <c r="H186" i="1"/>
  <c r="G186" i="1"/>
  <c r="F186" i="1"/>
  <c r="BC163" i="1" l="1"/>
  <c r="BB163" i="1"/>
  <c r="BA163" i="1"/>
  <c r="AZ163" i="1"/>
  <c r="AY163" i="1"/>
  <c r="AX163" i="1"/>
  <c r="AW163" i="1"/>
  <c r="AV163" i="1"/>
  <c r="AU163" i="1"/>
  <c r="AT163" i="1"/>
  <c r="AR163" i="1"/>
  <c r="AQ163" i="1"/>
  <c r="AP163" i="1"/>
  <c r="AO163" i="1"/>
  <c r="AN163" i="1"/>
  <c r="AM163" i="1"/>
  <c r="AL163" i="1"/>
  <c r="AK163" i="1"/>
  <c r="AJ163" i="1"/>
  <c r="AI163" i="1"/>
  <c r="AH163" i="1"/>
  <c r="AG163" i="1"/>
  <c r="AF163" i="1"/>
  <c r="AD163" i="1"/>
  <c r="AC163" i="1"/>
  <c r="AB163" i="1"/>
  <c r="AA163" i="1"/>
  <c r="Z163" i="1"/>
  <c r="Y163" i="1"/>
  <c r="M163" i="1"/>
  <c r="L163" i="1"/>
  <c r="K163" i="1"/>
  <c r="J163" i="1"/>
  <c r="I163" i="1"/>
  <c r="H163" i="1"/>
  <c r="G163" i="1"/>
  <c r="F163" i="1"/>
  <c r="F159" i="1" l="1"/>
  <c r="G159" i="1"/>
  <c r="H159" i="1"/>
  <c r="I159" i="1"/>
  <c r="J159" i="1"/>
  <c r="K159" i="1"/>
  <c r="L159" i="1"/>
  <c r="M159" i="1"/>
  <c r="Y159" i="1"/>
  <c r="Z159" i="1"/>
  <c r="AA159" i="1"/>
  <c r="AB159" i="1"/>
  <c r="AC159" i="1"/>
  <c r="AD159" i="1"/>
  <c r="AF159" i="1"/>
  <c r="AG159" i="1"/>
  <c r="AH159" i="1"/>
  <c r="AI159" i="1"/>
  <c r="AJ159" i="1"/>
  <c r="AK159" i="1"/>
  <c r="AL159" i="1"/>
  <c r="AM159" i="1"/>
  <c r="AN159" i="1"/>
  <c r="AO159" i="1"/>
  <c r="AP159" i="1"/>
  <c r="AQ159" i="1"/>
  <c r="AR159" i="1"/>
  <c r="AT159" i="1"/>
  <c r="AU159" i="1"/>
  <c r="AV159" i="1"/>
  <c r="AW159" i="1"/>
  <c r="AX159" i="1"/>
  <c r="AY159" i="1"/>
  <c r="AZ159" i="1"/>
  <c r="BA159" i="1"/>
  <c r="BB159" i="1"/>
  <c r="BC159" i="1"/>
  <c r="F160" i="1"/>
  <c r="G160" i="1"/>
  <c r="H160" i="1"/>
  <c r="I160" i="1"/>
  <c r="J160" i="1"/>
  <c r="K160" i="1"/>
  <c r="L160" i="1"/>
  <c r="M160" i="1"/>
  <c r="Y160" i="1"/>
  <c r="Z160" i="1"/>
  <c r="AA160" i="1"/>
  <c r="AB160" i="1"/>
  <c r="AC160" i="1"/>
  <c r="AD160" i="1"/>
  <c r="AF160" i="1"/>
  <c r="AG160" i="1"/>
  <c r="AH160" i="1"/>
  <c r="AI160" i="1"/>
  <c r="AJ160" i="1"/>
  <c r="AK160" i="1"/>
  <c r="AL160" i="1"/>
  <c r="AM160" i="1"/>
  <c r="AN160" i="1"/>
  <c r="AO160" i="1"/>
  <c r="AP160" i="1"/>
  <c r="AQ160" i="1"/>
  <c r="AR160" i="1"/>
  <c r="AT160" i="1"/>
  <c r="AU160" i="1"/>
  <c r="AV160" i="1"/>
  <c r="AW160" i="1"/>
  <c r="AX160" i="1"/>
  <c r="AY160" i="1"/>
  <c r="AZ160" i="1"/>
  <c r="BA160" i="1"/>
  <c r="BB160" i="1"/>
  <c r="BC160" i="1"/>
  <c r="F161" i="1"/>
  <c r="G161" i="1"/>
  <c r="H161" i="1"/>
  <c r="I161" i="1"/>
  <c r="J161" i="1"/>
  <c r="K161" i="1"/>
  <c r="L161" i="1"/>
  <c r="M161" i="1"/>
  <c r="Y161" i="1"/>
  <c r="Z161" i="1"/>
  <c r="AA161" i="1"/>
  <c r="AB161" i="1"/>
  <c r="AC161" i="1"/>
  <c r="AD161" i="1"/>
  <c r="AF161" i="1"/>
  <c r="AG161" i="1"/>
  <c r="AH161" i="1"/>
  <c r="AI161" i="1"/>
  <c r="AJ161" i="1"/>
  <c r="AK161" i="1"/>
  <c r="AL161" i="1"/>
  <c r="AM161" i="1"/>
  <c r="AN161" i="1"/>
  <c r="AO161" i="1"/>
  <c r="AP161" i="1"/>
  <c r="AQ161" i="1"/>
  <c r="AR161" i="1"/>
  <c r="AT161" i="1"/>
  <c r="AU161" i="1"/>
  <c r="AV161" i="1"/>
  <c r="AW161" i="1"/>
  <c r="AX161" i="1"/>
  <c r="AY161" i="1"/>
  <c r="AZ161" i="1"/>
  <c r="BA161" i="1"/>
  <c r="BB161" i="1"/>
  <c r="BC161" i="1"/>
  <c r="F162" i="1"/>
  <c r="G162" i="1"/>
  <c r="H162" i="1"/>
  <c r="I162" i="1"/>
  <c r="J162" i="1"/>
  <c r="K162" i="1"/>
  <c r="L162" i="1"/>
  <c r="M162" i="1"/>
  <c r="Y162" i="1"/>
  <c r="Z162" i="1"/>
  <c r="AA162" i="1"/>
  <c r="AB162" i="1"/>
  <c r="AC162" i="1"/>
  <c r="AD162" i="1"/>
  <c r="AF162" i="1"/>
  <c r="AG162" i="1"/>
  <c r="AH162" i="1"/>
  <c r="AI162" i="1"/>
  <c r="AJ162" i="1"/>
  <c r="AK162" i="1"/>
  <c r="AL162" i="1"/>
  <c r="AM162" i="1"/>
  <c r="AN162" i="1"/>
  <c r="AO162" i="1"/>
  <c r="AP162" i="1"/>
  <c r="AQ162" i="1"/>
  <c r="AR162" i="1"/>
  <c r="AT162" i="1"/>
  <c r="AU162" i="1"/>
  <c r="AV162" i="1"/>
  <c r="AW162" i="1"/>
  <c r="AX162" i="1"/>
  <c r="AY162" i="1"/>
  <c r="AZ162" i="1"/>
  <c r="BA162" i="1"/>
  <c r="BB162" i="1"/>
  <c r="BC162" i="1"/>
  <c r="F164" i="1"/>
  <c r="G164" i="1"/>
  <c r="H164" i="1"/>
  <c r="I164" i="1"/>
  <c r="J164" i="1"/>
  <c r="K164" i="1"/>
  <c r="L164" i="1"/>
  <c r="M164" i="1"/>
  <c r="Y164" i="1"/>
  <c r="Z164" i="1"/>
  <c r="AA164" i="1"/>
  <c r="AB164" i="1"/>
  <c r="AC164" i="1"/>
  <c r="AD164" i="1"/>
  <c r="AF164" i="1"/>
  <c r="AG164" i="1"/>
  <c r="AH164" i="1"/>
  <c r="AI164" i="1"/>
  <c r="AJ164" i="1"/>
  <c r="AK164" i="1"/>
  <c r="AL164" i="1"/>
  <c r="AM164" i="1"/>
  <c r="AN164" i="1"/>
  <c r="AO164" i="1"/>
  <c r="AP164" i="1"/>
  <c r="AQ164" i="1"/>
  <c r="AR164" i="1"/>
  <c r="AT164" i="1"/>
  <c r="AU164" i="1"/>
  <c r="AV164" i="1"/>
  <c r="AW164" i="1"/>
  <c r="AX164" i="1"/>
  <c r="AY164" i="1"/>
  <c r="AZ164" i="1"/>
  <c r="BA164" i="1"/>
  <c r="BB164" i="1"/>
  <c r="BC164" i="1"/>
  <c r="F165" i="1"/>
  <c r="G165" i="1"/>
  <c r="H165" i="1"/>
  <c r="I165" i="1"/>
  <c r="J165" i="1"/>
  <c r="K165" i="1"/>
  <c r="L165" i="1"/>
  <c r="M165" i="1"/>
  <c r="Y165" i="1"/>
  <c r="Z165" i="1"/>
  <c r="AA165" i="1"/>
  <c r="AB165" i="1"/>
  <c r="AC165" i="1"/>
  <c r="AD165" i="1"/>
  <c r="AF165" i="1"/>
  <c r="AG165" i="1"/>
  <c r="AH165" i="1"/>
  <c r="AI165" i="1"/>
  <c r="AJ165" i="1"/>
  <c r="AK165" i="1"/>
  <c r="AL165" i="1"/>
  <c r="AM165" i="1"/>
  <c r="AN165" i="1"/>
  <c r="AO165" i="1"/>
  <c r="AP165" i="1"/>
  <c r="AQ165" i="1"/>
  <c r="AR165" i="1"/>
  <c r="AT165" i="1"/>
  <c r="AU165" i="1"/>
  <c r="AV165" i="1"/>
  <c r="AW165" i="1"/>
  <c r="AX165" i="1"/>
  <c r="AY165" i="1"/>
  <c r="AZ165" i="1"/>
  <c r="BA165" i="1"/>
  <c r="BB165" i="1"/>
  <c r="BC165" i="1"/>
  <c r="F166" i="1"/>
  <c r="G166" i="1"/>
  <c r="H166" i="1"/>
  <c r="I166" i="1"/>
  <c r="J166" i="1"/>
  <c r="K166" i="1"/>
  <c r="L166" i="1"/>
  <c r="M166" i="1"/>
  <c r="Y166" i="1"/>
  <c r="Z166" i="1"/>
  <c r="AA166" i="1"/>
  <c r="AB166" i="1"/>
  <c r="AC166" i="1"/>
  <c r="AD166" i="1"/>
  <c r="AF166" i="1"/>
  <c r="AG166" i="1"/>
  <c r="AH166" i="1"/>
  <c r="AI166" i="1"/>
  <c r="AJ166" i="1"/>
  <c r="AK166" i="1"/>
  <c r="AL166" i="1"/>
  <c r="AM166" i="1"/>
  <c r="AN166" i="1"/>
  <c r="AO166" i="1"/>
  <c r="AP166" i="1"/>
  <c r="AQ166" i="1"/>
  <c r="AR166" i="1"/>
  <c r="AT166" i="1"/>
  <c r="AU166" i="1"/>
  <c r="AV166" i="1"/>
  <c r="AW166" i="1"/>
  <c r="AX166" i="1"/>
  <c r="AY166" i="1"/>
  <c r="AZ166" i="1"/>
  <c r="BA166" i="1"/>
  <c r="BB166" i="1"/>
  <c r="BC166" i="1"/>
  <c r="F167" i="1"/>
  <c r="G167" i="1"/>
  <c r="H167" i="1"/>
  <c r="I167" i="1"/>
  <c r="J167" i="1"/>
  <c r="K167" i="1"/>
  <c r="L167" i="1"/>
  <c r="M167" i="1"/>
  <c r="Y167" i="1"/>
  <c r="Z167" i="1"/>
  <c r="AA167" i="1"/>
  <c r="AB167" i="1"/>
  <c r="AC167" i="1"/>
  <c r="AD167" i="1"/>
  <c r="AF167" i="1"/>
  <c r="AG167" i="1"/>
  <c r="AH167" i="1"/>
  <c r="AI167" i="1"/>
  <c r="AJ167" i="1"/>
  <c r="AK167" i="1"/>
  <c r="AL167" i="1"/>
  <c r="AM167" i="1"/>
  <c r="AN167" i="1"/>
  <c r="AO167" i="1"/>
  <c r="AP167" i="1"/>
  <c r="AQ167" i="1"/>
  <c r="AR167" i="1"/>
  <c r="AT167" i="1"/>
  <c r="AU167" i="1"/>
  <c r="AV167" i="1"/>
  <c r="AW167" i="1"/>
  <c r="AX167" i="1"/>
  <c r="AY167" i="1"/>
  <c r="AZ167" i="1"/>
  <c r="BA167" i="1"/>
  <c r="BB167" i="1"/>
  <c r="BC167" i="1"/>
  <c r="F168" i="1"/>
  <c r="G168" i="1"/>
  <c r="H168" i="1"/>
  <c r="I168" i="1"/>
  <c r="J168" i="1"/>
  <c r="K168" i="1"/>
  <c r="L168" i="1"/>
  <c r="M168" i="1"/>
  <c r="Y168" i="1"/>
  <c r="Z168" i="1"/>
  <c r="AA168" i="1"/>
  <c r="AB168" i="1"/>
  <c r="AC168" i="1"/>
  <c r="AD168" i="1"/>
  <c r="AF168" i="1"/>
  <c r="AG168" i="1"/>
  <c r="AH168" i="1"/>
  <c r="AI168" i="1"/>
  <c r="AJ168" i="1"/>
  <c r="AK168" i="1"/>
  <c r="AL168" i="1"/>
  <c r="AM168" i="1"/>
  <c r="AN168" i="1"/>
  <c r="AO168" i="1"/>
  <c r="AP168" i="1"/>
  <c r="AQ168" i="1"/>
  <c r="AR168" i="1"/>
  <c r="AT168" i="1"/>
  <c r="AU168" i="1"/>
  <c r="AV168" i="1"/>
  <c r="AW168" i="1"/>
  <c r="AX168" i="1"/>
  <c r="AY168" i="1"/>
  <c r="AZ168" i="1"/>
  <c r="BA168" i="1"/>
  <c r="BB168" i="1"/>
  <c r="BC168" i="1"/>
  <c r="F169" i="1"/>
  <c r="G169" i="1"/>
  <c r="H169" i="1"/>
  <c r="I169" i="1"/>
  <c r="J169" i="1"/>
  <c r="K169" i="1"/>
  <c r="L169" i="1"/>
  <c r="M169" i="1"/>
  <c r="Y169" i="1"/>
  <c r="Z169" i="1"/>
  <c r="AA169" i="1"/>
  <c r="AB169" i="1"/>
  <c r="AC169" i="1"/>
  <c r="AD169" i="1"/>
  <c r="AF169" i="1"/>
  <c r="AG169" i="1"/>
  <c r="AH169" i="1"/>
  <c r="AI169" i="1"/>
  <c r="AJ169" i="1"/>
  <c r="AK169" i="1"/>
  <c r="AL169" i="1"/>
  <c r="AM169" i="1"/>
  <c r="AN169" i="1"/>
  <c r="AO169" i="1"/>
  <c r="AP169" i="1"/>
  <c r="AQ169" i="1"/>
  <c r="AR169" i="1"/>
  <c r="AT169" i="1"/>
  <c r="AU169" i="1"/>
  <c r="AV169" i="1"/>
  <c r="AW169" i="1"/>
  <c r="AX169" i="1"/>
  <c r="AY169" i="1"/>
  <c r="AZ169" i="1"/>
  <c r="BA169" i="1"/>
  <c r="BB169" i="1"/>
  <c r="BC169" i="1"/>
  <c r="F170" i="1"/>
  <c r="G170" i="1"/>
  <c r="H170" i="1"/>
  <c r="I170" i="1"/>
  <c r="J170" i="1"/>
  <c r="K170" i="1"/>
  <c r="L170" i="1"/>
  <c r="M170" i="1"/>
  <c r="Y170" i="1"/>
  <c r="Z170" i="1"/>
  <c r="AA170" i="1"/>
  <c r="AB170" i="1"/>
  <c r="AC170" i="1"/>
  <c r="AD170" i="1"/>
  <c r="AF170" i="1"/>
  <c r="AG170" i="1"/>
  <c r="AH170" i="1"/>
  <c r="AI170" i="1"/>
  <c r="AJ170" i="1"/>
  <c r="AK170" i="1"/>
  <c r="AL170" i="1"/>
  <c r="AM170" i="1"/>
  <c r="AN170" i="1"/>
  <c r="AO170" i="1"/>
  <c r="AP170" i="1"/>
  <c r="AQ170" i="1"/>
  <c r="AR170" i="1"/>
  <c r="AT170" i="1"/>
  <c r="AU170" i="1"/>
  <c r="AV170" i="1"/>
  <c r="AW170" i="1"/>
  <c r="AX170" i="1"/>
  <c r="AY170" i="1"/>
  <c r="AZ170" i="1"/>
  <c r="BA170" i="1"/>
  <c r="BB170" i="1"/>
  <c r="BC170" i="1"/>
  <c r="F171" i="1"/>
  <c r="G171" i="1"/>
  <c r="H171" i="1"/>
  <c r="I171" i="1"/>
  <c r="J171" i="1"/>
  <c r="K171" i="1"/>
  <c r="L171" i="1"/>
  <c r="M171" i="1"/>
  <c r="Y171" i="1"/>
  <c r="Z171" i="1"/>
  <c r="AA171" i="1"/>
  <c r="AB171" i="1"/>
  <c r="AC171" i="1"/>
  <c r="AD171" i="1"/>
  <c r="AF171" i="1"/>
  <c r="AG171" i="1"/>
  <c r="AH171" i="1"/>
  <c r="AI171" i="1"/>
  <c r="AJ171" i="1"/>
  <c r="AK171" i="1"/>
  <c r="AL171" i="1"/>
  <c r="AM171" i="1"/>
  <c r="AN171" i="1"/>
  <c r="AO171" i="1"/>
  <c r="AP171" i="1"/>
  <c r="AQ171" i="1"/>
  <c r="AR171" i="1"/>
  <c r="AT171" i="1"/>
  <c r="AU171" i="1"/>
  <c r="AV171" i="1"/>
  <c r="AW171" i="1"/>
  <c r="AX171" i="1"/>
  <c r="AY171" i="1"/>
  <c r="AZ171" i="1"/>
  <c r="BA171" i="1"/>
  <c r="BB171" i="1"/>
  <c r="BC171" i="1"/>
  <c r="F172" i="1"/>
  <c r="G172" i="1"/>
  <c r="H172" i="1"/>
  <c r="I172" i="1"/>
  <c r="J172" i="1"/>
  <c r="K172" i="1"/>
  <c r="L172" i="1"/>
  <c r="M172" i="1"/>
  <c r="Y172" i="1"/>
  <c r="Z172" i="1"/>
  <c r="AA172" i="1"/>
  <c r="AB172" i="1"/>
  <c r="AC172" i="1"/>
  <c r="AD172" i="1"/>
  <c r="AF172" i="1"/>
  <c r="AG172" i="1"/>
  <c r="AH172" i="1"/>
  <c r="AI172" i="1"/>
  <c r="AJ172" i="1"/>
  <c r="AK172" i="1"/>
  <c r="AL172" i="1"/>
  <c r="AM172" i="1"/>
  <c r="AN172" i="1"/>
  <c r="AO172" i="1"/>
  <c r="AP172" i="1"/>
  <c r="AQ172" i="1"/>
  <c r="AR172" i="1"/>
  <c r="AT172" i="1"/>
  <c r="AU172" i="1"/>
  <c r="AV172" i="1"/>
  <c r="AW172" i="1"/>
  <c r="AX172" i="1"/>
  <c r="AY172" i="1"/>
  <c r="AZ172" i="1"/>
  <c r="BA172" i="1"/>
  <c r="BB172" i="1"/>
  <c r="BC172" i="1"/>
  <c r="F173" i="1"/>
  <c r="G173" i="1"/>
  <c r="H173" i="1"/>
  <c r="I173" i="1"/>
  <c r="J173" i="1"/>
  <c r="K173" i="1"/>
  <c r="L173" i="1"/>
  <c r="M173" i="1"/>
  <c r="Y173" i="1"/>
  <c r="Z173" i="1"/>
  <c r="AA173" i="1"/>
  <c r="AB173" i="1"/>
  <c r="AC173" i="1"/>
  <c r="AD173" i="1"/>
  <c r="AF173" i="1"/>
  <c r="AG173" i="1"/>
  <c r="AH173" i="1"/>
  <c r="AI173" i="1"/>
  <c r="AJ173" i="1"/>
  <c r="AK173" i="1"/>
  <c r="AL173" i="1"/>
  <c r="AM173" i="1"/>
  <c r="AN173" i="1"/>
  <c r="AO173" i="1"/>
  <c r="AP173" i="1"/>
  <c r="AQ173" i="1"/>
  <c r="AR173" i="1"/>
  <c r="AT173" i="1"/>
  <c r="AU173" i="1"/>
  <c r="AV173" i="1"/>
  <c r="AW173" i="1"/>
  <c r="AX173" i="1"/>
  <c r="AY173" i="1"/>
  <c r="AZ173" i="1"/>
  <c r="BA173" i="1"/>
  <c r="BB173" i="1"/>
  <c r="BC173" i="1"/>
  <c r="F174" i="1"/>
  <c r="G174" i="1"/>
  <c r="H174" i="1"/>
  <c r="I174" i="1"/>
  <c r="J174" i="1"/>
  <c r="K174" i="1"/>
  <c r="L174" i="1"/>
  <c r="M174" i="1"/>
  <c r="Y174" i="1"/>
  <c r="Z174" i="1"/>
  <c r="AA174" i="1"/>
  <c r="AB174" i="1"/>
  <c r="AC174" i="1"/>
  <c r="AD174" i="1"/>
  <c r="AF174" i="1"/>
  <c r="AG174" i="1"/>
  <c r="AH174" i="1"/>
  <c r="AI174" i="1"/>
  <c r="AJ174" i="1"/>
  <c r="AK174" i="1"/>
  <c r="AL174" i="1"/>
  <c r="AM174" i="1"/>
  <c r="AN174" i="1"/>
  <c r="AO174" i="1"/>
  <c r="AP174" i="1"/>
  <c r="AQ174" i="1"/>
  <c r="AR174" i="1"/>
  <c r="AT174" i="1"/>
  <c r="AU174" i="1"/>
  <c r="AV174" i="1"/>
  <c r="AW174" i="1"/>
  <c r="AX174" i="1"/>
  <c r="AY174" i="1"/>
  <c r="AZ174" i="1"/>
  <c r="BA174" i="1"/>
  <c r="BB174" i="1"/>
  <c r="BC174" i="1"/>
  <c r="F175" i="1"/>
  <c r="G175" i="1"/>
  <c r="H175" i="1"/>
  <c r="I175" i="1"/>
  <c r="J175" i="1"/>
  <c r="K175" i="1"/>
  <c r="L175" i="1"/>
  <c r="M175" i="1"/>
  <c r="Y175" i="1"/>
  <c r="Z175" i="1"/>
  <c r="AA175" i="1"/>
  <c r="AB175" i="1"/>
  <c r="AC175" i="1"/>
  <c r="AD175" i="1"/>
  <c r="AF175" i="1"/>
  <c r="AG175" i="1"/>
  <c r="AH175" i="1"/>
  <c r="AI175" i="1"/>
  <c r="AJ175" i="1"/>
  <c r="AK175" i="1"/>
  <c r="AL175" i="1"/>
  <c r="AM175" i="1"/>
  <c r="AN175" i="1"/>
  <c r="AO175" i="1"/>
  <c r="AP175" i="1"/>
  <c r="AQ175" i="1"/>
  <c r="AR175" i="1"/>
  <c r="AT175" i="1"/>
  <c r="AU175" i="1"/>
  <c r="AV175" i="1"/>
  <c r="AW175" i="1"/>
  <c r="AX175" i="1"/>
  <c r="AY175" i="1"/>
  <c r="AZ175" i="1"/>
  <c r="BA175" i="1"/>
  <c r="BB175" i="1"/>
  <c r="BC175" i="1"/>
  <c r="F176" i="1"/>
  <c r="G176" i="1"/>
  <c r="H176" i="1"/>
  <c r="I176" i="1"/>
  <c r="J176" i="1"/>
  <c r="K176" i="1"/>
  <c r="L176" i="1"/>
  <c r="M176" i="1"/>
  <c r="Y176" i="1"/>
  <c r="Z176" i="1"/>
  <c r="AA176" i="1"/>
  <c r="AB176" i="1"/>
  <c r="AC176" i="1"/>
  <c r="AD176" i="1"/>
  <c r="AF176" i="1"/>
  <c r="AG176" i="1"/>
  <c r="AH176" i="1"/>
  <c r="AI176" i="1"/>
  <c r="AJ176" i="1"/>
  <c r="AK176" i="1"/>
  <c r="AL176" i="1"/>
  <c r="AM176" i="1"/>
  <c r="AN176" i="1"/>
  <c r="AO176" i="1"/>
  <c r="AP176" i="1"/>
  <c r="AQ176" i="1"/>
  <c r="AR176" i="1"/>
  <c r="AT176" i="1"/>
  <c r="AU176" i="1"/>
  <c r="AV176" i="1"/>
  <c r="AW176" i="1"/>
  <c r="AX176" i="1"/>
  <c r="AY176" i="1"/>
  <c r="AZ176" i="1"/>
  <c r="BA176" i="1"/>
  <c r="BB176" i="1"/>
  <c r="BC176" i="1"/>
  <c r="F177" i="1"/>
  <c r="G177" i="1"/>
  <c r="H177" i="1"/>
  <c r="I177" i="1"/>
  <c r="J177" i="1"/>
  <c r="K177" i="1"/>
  <c r="L177" i="1"/>
  <c r="M177" i="1"/>
  <c r="Y177" i="1"/>
  <c r="Z177" i="1"/>
  <c r="AA177" i="1"/>
  <c r="AB177" i="1"/>
  <c r="AC177" i="1"/>
  <c r="AD177" i="1"/>
  <c r="AF177" i="1"/>
  <c r="AG177" i="1"/>
  <c r="AH177" i="1"/>
  <c r="AI177" i="1"/>
  <c r="AJ177" i="1"/>
  <c r="AK177" i="1"/>
  <c r="AL177" i="1"/>
  <c r="AM177" i="1"/>
  <c r="AN177" i="1"/>
  <c r="AO177" i="1"/>
  <c r="AP177" i="1"/>
  <c r="AQ177" i="1"/>
  <c r="AR177" i="1"/>
  <c r="AT177" i="1"/>
  <c r="AU177" i="1"/>
  <c r="AV177" i="1"/>
  <c r="AW177" i="1"/>
  <c r="AX177" i="1"/>
  <c r="AY177" i="1"/>
  <c r="AZ177" i="1"/>
  <c r="BA177" i="1"/>
  <c r="BB177" i="1"/>
  <c r="BC177" i="1"/>
  <c r="F178" i="1"/>
  <c r="G178" i="1"/>
  <c r="H178" i="1"/>
  <c r="I178" i="1"/>
  <c r="J178" i="1"/>
  <c r="K178" i="1"/>
  <c r="L178" i="1"/>
  <c r="M178" i="1"/>
  <c r="Y178" i="1"/>
  <c r="Z178" i="1"/>
  <c r="AA178" i="1"/>
  <c r="AB178" i="1"/>
  <c r="AC178" i="1"/>
  <c r="AD178" i="1"/>
  <c r="AF178" i="1"/>
  <c r="AG178" i="1"/>
  <c r="AH178" i="1"/>
  <c r="AI178" i="1"/>
  <c r="AJ178" i="1"/>
  <c r="AK178" i="1"/>
  <c r="AL178" i="1"/>
  <c r="AM178" i="1"/>
  <c r="AN178" i="1"/>
  <c r="AO178" i="1"/>
  <c r="AP178" i="1"/>
  <c r="AQ178" i="1"/>
  <c r="AR178" i="1"/>
  <c r="AT178" i="1"/>
  <c r="AU178" i="1"/>
  <c r="AV178" i="1"/>
  <c r="AW178" i="1"/>
  <c r="AX178" i="1"/>
  <c r="AY178" i="1"/>
  <c r="AZ178" i="1"/>
  <c r="BA178" i="1"/>
  <c r="BB178" i="1"/>
  <c r="BC178" i="1"/>
  <c r="F179" i="1"/>
  <c r="G179" i="1"/>
  <c r="H179" i="1"/>
  <c r="I179" i="1"/>
  <c r="J179" i="1"/>
  <c r="K179" i="1"/>
  <c r="L179" i="1"/>
  <c r="M179" i="1"/>
  <c r="Y179" i="1"/>
  <c r="Z179" i="1"/>
  <c r="AA179" i="1"/>
  <c r="AB179" i="1"/>
  <c r="AC179" i="1"/>
  <c r="AD179" i="1"/>
  <c r="AF179" i="1"/>
  <c r="AG179" i="1"/>
  <c r="AH179" i="1"/>
  <c r="AI179" i="1"/>
  <c r="AJ179" i="1"/>
  <c r="AK179" i="1"/>
  <c r="AL179" i="1"/>
  <c r="AM179" i="1"/>
  <c r="AN179" i="1"/>
  <c r="AO179" i="1"/>
  <c r="AP179" i="1"/>
  <c r="AQ179" i="1"/>
  <c r="AR179" i="1"/>
  <c r="AT179" i="1"/>
  <c r="AU179" i="1"/>
  <c r="AV179" i="1"/>
  <c r="AW179" i="1"/>
  <c r="AX179" i="1"/>
  <c r="AY179" i="1"/>
  <c r="AZ179" i="1"/>
  <c r="BA179" i="1"/>
  <c r="BB179" i="1"/>
  <c r="BC179" i="1"/>
  <c r="F180" i="1"/>
  <c r="G180" i="1"/>
  <c r="H180" i="1"/>
  <c r="I180" i="1"/>
  <c r="J180" i="1"/>
  <c r="K180" i="1"/>
  <c r="L180" i="1"/>
  <c r="M180" i="1"/>
  <c r="Y180" i="1"/>
  <c r="Z180" i="1"/>
  <c r="AA180" i="1"/>
  <c r="AB180" i="1"/>
  <c r="AC180" i="1"/>
  <c r="AD180" i="1"/>
  <c r="AF180" i="1"/>
  <c r="AG180" i="1"/>
  <c r="AH180" i="1"/>
  <c r="AI180" i="1"/>
  <c r="AJ180" i="1"/>
  <c r="AK180" i="1"/>
  <c r="AL180" i="1"/>
  <c r="AM180" i="1"/>
  <c r="AN180" i="1"/>
  <c r="AO180" i="1"/>
  <c r="AP180" i="1"/>
  <c r="AQ180" i="1"/>
  <c r="AR180" i="1"/>
  <c r="AT180" i="1"/>
  <c r="AU180" i="1"/>
  <c r="AV180" i="1"/>
  <c r="AW180" i="1"/>
  <c r="AX180" i="1"/>
  <c r="AY180" i="1"/>
  <c r="AZ180" i="1"/>
  <c r="BA180" i="1"/>
  <c r="BB180" i="1"/>
  <c r="BC180" i="1"/>
  <c r="F181" i="1"/>
  <c r="G181" i="1"/>
  <c r="H181" i="1"/>
  <c r="I181" i="1"/>
  <c r="J181" i="1"/>
  <c r="K181" i="1"/>
  <c r="L181" i="1"/>
  <c r="M181" i="1"/>
  <c r="Y181" i="1"/>
  <c r="Z181" i="1"/>
  <c r="AA181" i="1"/>
  <c r="AB181" i="1"/>
  <c r="AC181" i="1"/>
  <c r="AD181" i="1"/>
  <c r="AF181" i="1"/>
  <c r="AG181" i="1"/>
  <c r="AH181" i="1"/>
  <c r="AI181" i="1"/>
  <c r="AJ181" i="1"/>
  <c r="AK181" i="1"/>
  <c r="AL181" i="1"/>
  <c r="AM181" i="1"/>
  <c r="AN181" i="1"/>
  <c r="AO181" i="1"/>
  <c r="AP181" i="1"/>
  <c r="AQ181" i="1"/>
  <c r="AR181" i="1"/>
  <c r="AT181" i="1"/>
  <c r="AU181" i="1"/>
  <c r="AV181" i="1"/>
  <c r="AW181" i="1"/>
  <c r="AX181" i="1"/>
  <c r="AY181" i="1"/>
  <c r="AZ181" i="1"/>
  <c r="BA181" i="1"/>
  <c r="BB181" i="1"/>
  <c r="BC181" i="1"/>
  <c r="F182" i="1"/>
  <c r="G182" i="1"/>
  <c r="H182" i="1"/>
  <c r="I182" i="1"/>
  <c r="J182" i="1"/>
  <c r="K182" i="1"/>
  <c r="L182" i="1"/>
  <c r="M182" i="1"/>
  <c r="Y182" i="1"/>
  <c r="Z182" i="1"/>
  <c r="AA182" i="1"/>
  <c r="AB182" i="1"/>
  <c r="AC182" i="1"/>
  <c r="AD182" i="1"/>
  <c r="AF182" i="1"/>
  <c r="AG182" i="1"/>
  <c r="AH182" i="1"/>
  <c r="AI182" i="1"/>
  <c r="AJ182" i="1"/>
  <c r="AK182" i="1"/>
  <c r="AL182" i="1"/>
  <c r="AM182" i="1"/>
  <c r="AN182" i="1"/>
  <c r="AO182" i="1"/>
  <c r="AP182" i="1"/>
  <c r="AQ182" i="1"/>
  <c r="AR182" i="1"/>
  <c r="AT182" i="1"/>
  <c r="AU182" i="1"/>
  <c r="AV182" i="1"/>
  <c r="AW182" i="1"/>
  <c r="AX182" i="1"/>
  <c r="AY182" i="1"/>
  <c r="AZ182" i="1"/>
  <c r="BA182" i="1"/>
  <c r="BB182" i="1"/>
  <c r="BC182" i="1"/>
  <c r="F183" i="1"/>
  <c r="G183" i="1"/>
  <c r="H183" i="1"/>
  <c r="I183" i="1"/>
  <c r="J183" i="1"/>
  <c r="K183" i="1"/>
  <c r="L183" i="1"/>
  <c r="M183" i="1"/>
  <c r="Y183" i="1"/>
  <c r="Z183" i="1"/>
  <c r="AA183" i="1"/>
  <c r="AB183" i="1"/>
  <c r="AC183" i="1"/>
  <c r="AD183" i="1"/>
  <c r="AF183" i="1"/>
  <c r="AG183" i="1"/>
  <c r="AH183" i="1"/>
  <c r="AI183" i="1"/>
  <c r="AJ183" i="1"/>
  <c r="AK183" i="1"/>
  <c r="AL183" i="1"/>
  <c r="AM183" i="1"/>
  <c r="AN183" i="1"/>
  <c r="AO183" i="1"/>
  <c r="AP183" i="1"/>
  <c r="AQ183" i="1"/>
  <c r="AR183" i="1"/>
  <c r="AT183" i="1"/>
  <c r="AU183" i="1"/>
  <c r="AV183" i="1"/>
  <c r="AW183" i="1"/>
  <c r="AX183" i="1"/>
  <c r="AY183" i="1"/>
  <c r="AZ183" i="1"/>
  <c r="BA183" i="1"/>
  <c r="BB183" i="1"/>
  <c r="BC183" i="1"/>
  <c r="F184" i="1"/>
  <c r="G184" i="1"/>
  <c r="H184" i="1"/>
  <c r="I184" i="1"/>
  <c r="J184" i="1"/>
  <c r="K184" i="1"/>
  <c r="L184" i="1"/>
  <c r="M184" i="1"/>
  <c r="Y184" i="1"/>
  <c r="Z184" i="1"/>
  <c r="AA184" i="1"/>
  <c r="AB184" i="1"/>
  <c r="AC184" i="1"/>
  <c r="AD184" i="1"/>
  <c r="AF184" i="1"/>
  <c r="AG184" i="1"/>
  <c r="AH184" i="1"/>
  <c r="AI184" i="1"/>
  <c r="AJ184" i="1"/>
  <c r="AK184" i="1"/>
  <c r="AL184" i="1"/>
  <c r="AM184" i="1"/>
  <c r="AN184" i="1"/>
  <c r="AO184" i="1"/>
  <c r="AP184" i="1"/>
  <c r="AQ184" i="1"/>
  <c r="AR184" i="1"/>
  <c r="AT184" i="1"/>
  <c r="AU184" i="1"/>
  <c r="AV184" i="1"/>
  <c r="AW184" i="1"/>
  <c r="AX184" i="1"/>
  <c r="AY184" i="1"/>
  <c r="AZ184" i="1"/>
  <c r="BA184" i="1"/>
  <c r="BB184" i="1"/>
  <c r="BC184" i="1"/>
  <c r="F187" i="1"/>
  <c r="G187" i="1"/>
  <c r="H187" i="1"/>
  <c r="I187" i="1"/>
  <c r="J187" i="1"/>
  <c r="K187" i="1"/>
  <c r="L187" i="1"/>
  <c r="M187" i="1"/>
  <c r="Y187" i="1"/>
  <c r="Z187" i="1"/>
  <c r="AA187" i="1"/>
  <c r="AB187" i="1"/>
  <c r="AC187" i="1"/>
  <c r="AD187" i="1"/>
  <c r="AF187" i="1"/>
  <c r="AG187" i="1"/>
  <c r="AH187" i="1"/>
  <c r="AI187" i="1"/>
  <c r="AJ187" i="1"/>
  <c r="AK187" i="1"/>
  <c r="AL187" i="1"/>
  <c r="AM187" i="1"/>
  <c r="AN187" i="1"/>
  <c r="AO187" i="1"/>
  <c r="AP187" i="1"/>
  <c r="AQ187" i="1"/>
  <c r="AR187" i="1"/>
  <c r="AT187" i="1"/>
  <c r="AU187" i="1"/>
  <c r="AV187" i="1"/>
  <c r="AW187" i="1"/>
  <c r="AX187" i="1"/>
  <c r="AY187" i="1"/>
  <c r="AZ187" i="1"/>
  <c r="BA187" i="1"/>
  <c r="BB187" i="1"/>
  <c r="BC187" i="1"/>
  <c r="F188" i="1"/>
  <c r="G188" i="1"/>
  <c r="H188" i="1"/>
  <c r="I188" i="1"/>
  <c r="J188" i="1"/>
  <c r="K188" i="1"/>
  <c r="L188" i="1"/>
  <c r="M188" i="1"/>
  <c r="Y188" i="1"/>
  <c r="Z188" i="1"/>
  <c r="AA188" i="1"/>
  <c r="AB188" i="1"/>
  <c r="AC188" i="1"/>
  <c r="AD188" i="1"/>
  <c r="AF188" i="1"/>
  <c r="AG188" i="1"/>
  <c r="AH188" i="1"/>
  <c r="AI188" i="1"/>
  <c r="AJ188" i="1"/>
  <c r="AK188" i="1"/>
  <c r="AL188" i="1"/>
  <c r="AM188" i="1"/>
  <c r="AN188" i="1"/>
  <c r="AO188" i="1"/>
  <c r="AP188" i="1"/>
  <c r="AQ188" i="1"/>
  <c r="AR188" i="1"/>
  <c r="AT188" i="1"/>
  <c r="AU188" i="1"/>
  <c r="AV188" i="1"/>
  <c r="AW188" i="1"/>
  <c r="AX188" i="1"/>
  <c r="AY188" i="1"/>
  <c r="AZ188" i="1"/>
  <c r="BA188" i="1"/>
  <c r="BB188" i="1"/>
  <c r="BC188" i="1"/>
  <c r="F189" i="1"/>
  <c r="G189" i="1"/>
  <c r="H189" i="1"/>
  <c r="I189" i="1"/>
  <c r="J189" i="1"/>
  <c r="K189" i="1"/>
  <c r="L189" i="1"/>
  <c r="M189" i="1"/>
  <c r="Y189" i="1"/>
  <c r="Z189" i="1"/>
  <c r="AA189" i="1"/>
  <c r="AB189" i="1"/>
  <c r="AC189" i="1"/>
  <c r="AD189" i="1"/>
  <c r="AF189" i="1"/>
  <c r="AG189" i="1"/>
  <c r="AH189" i="1"/>
  <c r="AI189" i="1"/>
  <c r="AJ189" i="1"/>
  <c r="AK189" i="1"/>
  <c r="AL189" i="1"/>
  <c r="AM189" i="1"/>
  <c r="AN189" i="1"/>
  <c r="AO189" i="1"/>
  <c r="AP189" i="1"/>
  <c r="AQ189" i="1"/>
  <c r="AR189" i="1"/>
  <c r="AT189" i="1"/>
  <c r="AU189" i="1"/>
  <c r="AV189" i="1"/>
  <c r="AW189" i="1"/>
  <c r="AX189" i="1"/>
  <c r="AY189" i="1"/>
  <c r="AZ189" i="1"/>
  <c r="BA189" i="1"/>
  <c r="BB189" i="1"/>
  <c r="BC189" i="1"/>
  <c r="F190" i="1"/>
  <c r="G190" i="1"/>
  <c r="H190" i="1"/>
  <c r="I190" i="1"/>
  <c r="J190" i="1"/>
  <c r="K190" i="1"/>
  <c r="L190" i="1"/>
  <c r="M190" i="1"/>
  <c r="Y190" i="1"/>
  <c r="Z190" i="1"/>
  <c r="AA190" i="1"/>
  <c r="AB190" i="1"/>
  <c r="AC190" i="1"/>
  <c r="AD190" i="1"/>
  <c r="AF190" i="1"/>
  <c r="AG190" i="1"/>
  <c r="AH190" i="1"/>
  <c r="AI190" i="1"/>
  <c r="AJ190" i="1"/>
  <c r="AK190" i="1"/>
  <c r="AL190" i="1"/>
  <c r="AM190" i="1"/>
  <c r="AN190" i="1"/>
  <c r="AO190" i="1"/>
  <c r="AP190" i="1"/>
  <c r="AQ190" i="1"/>
  <c r="AR190" i="1"/>
  <c r="AT190" i="1"/>
  <c r="AU190" i="1"/>
  <c r="AV190" i="1"/>
  <c r="AW190" i="1"/>
  <c r="AX190" i="1"/>
  <c r="AY190" i="1"/>
  <c r="AZ190" i="1"/>
  <c r="BA190" i="1"/>
  <c r="BB190" i="1"/>
  <c r="BC190" i="1"/>
  <c r="F191" i="1"/>
  <c r="G191" i="1"/>
  <c r="H191" i="1"/>
  <c r="I191" i="1"/>
  <c r="J191" i="1"/>
  <c r="K191" i="1"/>
  <c r="L191" i="1"/>
  <c r="M191" i="1"/>
  <c r="Y191" i="1"/>
  <c r="Z191" i="1"/>
  <c r="AA191" i="1"/>
  <c r="AB191" i="1"/>
  <c r="AC191" i="1"/>
  <c r="AD191" i="1"/>
  <c r="AF191" i="1"/>
  <c r="AG191" i="1"/>
  <c r="AH191" i="1"/>
  <c r="AI191" i="1"/>
  <c r="AJ191" i="1"/>
  <c r="AK191" i="1"/>
  <c r="AL191" i="1"/>
  <c r="AM191" i="1"/>
  <c r="AN191" i="1"/>
  <c r="AO191" i="1"/>
  <c r="AP191" i="1"/>
  <c r="AQ191" i="1"/>
  <c r="AR191" i="1"/>
  <c r="AT191" i="1"/>
  <c r="AU191" i="1"/>
  <c r="AV191" i="1"/>
  <c r="AW191" i="1"/>
  <c r="AX191" i="1"/>
  <c r="AY191" i="1"/>
  <c r="AZ191" i="1"/>
  <c r="BA191" i="1"/>
  <c r="BB191" i="1"/>
  <c r="BC191" i="1"/>
  <c r="F192" i="1"/>
  <c r="G192" i="1"/>
  <c r="H192" i="1"/>
  <c r="I192" i="1"/>
  <c r="J192" i="1"/>
  <c r="K192" i="1"/>
  <c r="L192" i="1"/>
  <c r="M192" i="1"/>
  <c r="Y192" i="1"/>
  <c r="Z192" i="1"/>
  <c r="AA192" i="1"/>
  <c r="AB192" i="1"/>
  <c r="AC192" i="1"/>
  <c r="AD192" i="1"/>
  <c r="AF192" i="1"/>
  <c r="AG192" i="1"/>
  <c r="AH192" i="1"/>
  <c r="AI192" i="1"/>
  <c r="AJ192" i="1"/>
  <c r="AK192" i="1"/>
  <c r="AL192" i="1"/>
  <c r="AM192" i="1"/>
  <c r="AN192" i="1"/>
  <c r="AO192" i="1"/>
  <c r="AP192" i="1"/>
  <c r="AQ192" i="1"/>
  <c r="AR192" i="1"/>
  <c r="AT192" i="1"/>
  <c r="AU192" i="1"/>
  <c r="AV192" i="1"/>
  <c r="AW192" i="1"/>
  <c r="AX192" i="1"/>
  <c r="AY192" i="1"/>
  <c r="AZ192" i="1"/>
  <c r="BA192" i="1"/>
  <c r="BB192" i="1"/>
  <c r="BC192" i="1"/>
  <c r="F193" i="1"/>
  <c r="G193" i="1"/>
  <c r="H193" i="1"/>
  <c r="I193" i="1"/>
  <c r="J193" i="1"/>
  <c r="K193" i="1"/>
  <c r="L193" i="1"/>
  <c r="M193" i="1"/>
  <c r="Y193" i="1"/>
  <c r="Z193" i="1"/>
  <c r="AA193" i="1"/>
  <c r="AB193" i="1"/>
  <c r="AC193" i="1"/>
  <c r="AD193" i="1"/>
  <c r="AF193" i="1"/>
  <c r="AG193" i="1"/>
  <c r="AH193" i="1"/>
  <c r="AI193" i="1"/>
  <c r="AJ193" i="1"/>
  <c r="AK193" i="1"/>
  <c r="AL193" i="1"/>
  <c r="AM193" i="1"/>
  <c r="AN193" i="1"/>
  <c r="AO193" i="1"/>
  <c r="AP193" i="1"/>
  <c r="AQ193" i="1"/>
  <c r="AR193" i="1"/>
  <c r="AT193" i="1"/>
  <c r="AU193" i="1"/>
  <c r="AV193" i="1"/>
  <c r="AW193" i="1"/>
  <c r="AX193" i="1"/>
  <c r="AY193" i="1"/>
  <c r="AZ193" i="1"/>
  <c r="BA193" i="1"/>
  <c r="BB193" i="1"/>
  <c r="BC193" i="1"/>
  <c r="F194" i="1"/>
  <c r="G194" i="1"/>
  <c r="H194" i="1"/>
  <c r="I194" i="1"/>
  <c r="J194" i="1"/>
  <c r="K194" i="1"/>
  <c r="L194" i="1"/>
  <c r="M194" i="1"/>
  <c r="Y194" i="1"/>
  <c r="Z194" i="1"/>
  <c r="AA194" i="1"/>
  <c r="AB194" i="1"/>
  <c r="AC194" i="1"/>
  <c r="AD194" i="1"/>
  <c r="AF194" i="1"/>
  <c r="AG194" i="1"/>
  <c r="AH194" i="1"/>
  <c r="AI194" i="1"/>
  <c r="AJ194" i="1"/>
  <c r="AK194" i="1"/>
  <c r="AL194" i="1"/>
  <c r="AM194" i="1"/>
  <c r="AN194" i="1"/>
  <c r="AO194" i="1"/>
  <c r="AP194" i="1"/>
  <c r="AQ194" i="1"/>
  <c r="AR194" i="1"/>
  <c r="AT194" i="1"/>
  <c r="AU194" i="1"/>
  <c r="AV194" i="1"/>
  <c r="AW194" i="1"/>
  <c r="AX194" i="1"/>
  <c r="AY194" i="1"/>
  <c r="AZ194" i="1"/>
  <c r="BA194" i="1"/>
  <c r="BB194" i="1"/>
  <c r="BC194" i="1"/>
  <c r="F195" i="1"/>
  <c r="G195" i="1"/>
  <c r="H195" i="1"/>
  <c r="I195" i="1"/>
  <c r="J195" i="1"/>
  <c r="K195" i="1"/>
  <c r="L195" i="1"/>
  <c r="M195" i="1"/>
  <c r="Y195" i="1"/>
  <c r="Z195" i="1"/>
  <c r="AA195" i="1"/>
  <c r="AB195" i="1"/>
  <c r="AC195" i="1"/>
  <c r="AD195" i="1"/>
  <c r="AF195" i="1"/>
  <c r="AG195" i="1"/>
  <c r="AH195" i="1"/>
  <c r="AI195" i="1"/>
  <c r="AJ195" i="1"/>
  <c r="AK195" i="1"/>
  <c r="AL195" i="1"/>
  <c r="AM195" i="1"/>
  <c r="AN195" i="1"/>
  <c r="AO195" i="1"/>
  <c r="AP195" i="1"/>
  <c r="AQ195" i="1"/>
  <c r="AR195" i="1"/>
  <c r="AT195" i="1"/>
  <c r="AU195" i="1"/>
  <c r="AV195" i="1"/>
  <c r="AW195" i="1"/>
  <c r="AX195" i="1"/>
  <c r="AY195" i="1"/>
  <c r="AZ195" i="1"/>
  <c r="BA195" i="1"/>
  <c r="BB195" i="1"/>
  <c r="BC195" i="1"/>
  <c r="F196" i="1"/>
  <c r="G196" i="1"/>
  <c r="H196" i="1"/>
  <c r="I196" i="1"/>
  <c r="J196" i="1"/>
  <c r="K196" i="1"/>
  <c r="L196" i="1"/>
  <c r="M196" i="1"/>
  <c r="Y196" i="1"/>
  <c r="Z196" i="1"/>
  <c r="AA196" i="1"/>
  <c r="AB196" i="1"/>
  <c r="AC196" i="1"/>
  <c r="AD196" i="1"/>
  <c r="AF196" i="1"/>
  <c r="AG196" i="1"/>
  <c r="AH196" i="1"/>
  <c r="AI196" i="1"/>
  <c r="AJ196" i="1"/>
  <c r="AK196" i="1"/>
  <c r="AL196" i="1"/>
  <c r="AM196" i="1"/>
  <c r="AN196" i="1"/>
  <c r="AO196" i="1"/>
  <c r="AP196" i="1"/>
  <c r="AQ196" i="1"/>
  <c r="AR196" i="1"/>
  <c r="AT196" i="1"/>
  <c r="AU196" i="1"/>
  <c r="AV196" i="1"/>
  <c r="AW196" i="1"/>
  <c r="AX196" i="1"/>
  <c r="AY196" i="1"/>
  <c r="AZ196" i="1"/>
  <c r="BA196" i="1"/>
  <c r="BB196" i="1"/>
  <c r="BC196" i="1"/>
  <c r="F197" i="1"/>
  <c r="G197" i="1"/>
  <c r="H197" i="1"/>
  <c r="I197" i="1"/>
  <c r="J197" i="1"/>
  <c r="K197" i="1"/>
  <c r="L197" i="1"/>
  <c r="M197" i="1"/>
  <c r="Y197" i="1"/>
  <c r="Z197" i="1"/>
  <c r="AA197" i="1"/>
  <c r="AB197" i="1"/>
  <c r="AC197" i="1"/>
  <c r="AD197" i="1"/>
  <c r="AF197" i="1"/>
  <c r="AG197" i="1"/>
  <c r="AH197" i="1"/>
  <c r="AI197" i="1"/>
  <c r="AJ197" i="1"/>
  <c r="AK197" i="1"/>
  <c r="AL197" i="1"/>
  <c r="AM197" i="1"/>
  <c r="AN197" i="1"/>
  <c r="AO197" i="1"/>
  <c r="AP197" i="1"/>
  <c r="AQ197" i="1"/>
  <c r="AR197" i="1"/>
  <c r="AT197" i="1"/>
  <c r="AU197" i="1"/>
  <c r="AV197" i="1"/>
  <c r="AW197" i="1"/>
  <c r="AX197" i="1"/>
  <c r="AY197" i="1"/>
  <c r="AZ197" i="1"/>
  <c r="BA197" i="1"/>
  <c r="BB197" i="1"/>
  <c r="BC197" i="1"/>
  <c r="F198" i="1"/>
  <c r="G198" i="1"/>
  <c r="H198" i="1"/>
  <c r="I198" i="1"/>
  <c r="J198" i="1"/>
  <c r="K198" i="1"/>
  <c r="L198" i="1"/>
  <c r="M198" i="1"/>
  <c r="Y198" i="1"/>
  <c r="Z198" i="1"/>
  <c r="AA198" i="1"/>
  <c r="AB198" i="1"/>
  <c r="AC198" i="1"/>
  <c r="AD198" i="1"/>
  <c r="AF198" i="1"/>
  <c r="AG198" i="1"/>
  <c r="AH198" i="1"/>
  <c r="AI198" i="1"/>
  <c r="AJ198" i="1"/>
  <c r="AK198" i="1"/>
  <c r="AL198" i="1"/>
  <c r="AM198" i="1"/>
  <c r="AN198" i="1"/>
  <c r="AO198" i="1"/>
  <c r="AP198" i="1"/>
  <c r="AQ198" i="1"/>
  <c r="AR198" i="1"/>
  <c r="AT198" i="1"/>
  <c r="AU198" i="1"/>
  <c r="AV198" i="1"/>
  <c r="AW198" i="1"/>
  <c r="AX198" i="1"/>
  <c r="AY198" i="1"/>
  <c r="AZ198" i="1"/>
  <c r="BA198" i="1"/>
  <c r="BB198" i="1"/>
  <c r="BC198" i="1"/>
  <c r="F199" i="1"/>
  <c r="G199" i="1"/>
  <c r="H199" i="1"/>
  <c r="I199" i="1"/>
  <c r="J199" i="1"/>
  <c r="K199" i="1"/>
  <c r="L199" i="1"/>
  <c r="M199" i="1"/>
  <c r="Y199" i="1"/>
  <c r="Z199" i="1"/>
  <c r="AA199" i="1"/>
  <c r="AB199" i="1"/>
  <c r="AC199" i="1"/>
  <c r="AD199" i="1"/>
  <c r="AF199" i="1"/>
  <c r="AG199" i="1"/>
  <c r="AH199" i="1"/>
  <c r="AI199" i="1"/>
  <c r="AJ199" i="1"/>
  <c r="AK199" i="1"/>
  <c r="AL199" i="1"/>
  <c r="AM199" i="1"/>
  <c r="AN199" i="1"/>
  <c r="AO199" i="1"/>
  <c r="AP199" i="1"/>
  <c r="AQ199" i="1"/>
  <c r="AR199" i="1"/>
  <c r="AT199" i="1"/>
  <c r="AU199" i="1"/>
  <c r="AV199" i="1"/>
  <c r="AW199" i="1"/>
  <c r="AX199" i="1"/>
  <c r="AY199" i="1"/>
  <c r="AZ199" i="1"/>
  <c r="BA199" i="1"/>
  <c r="BB199" i="1"/>
  <c r="BC199" i="1"/>
  <c r="F200" i="1"/>
  <c r="G200" i="1"/>
  <c r="H200" i="1"/>
  <c r="I200" i="1"/>
  <c r="J200" i="1"/>
  <c r="K200" i="1"/>
  <c r="L200" i="1"/>
  <c r="M200" i="1"/>
  <c r="Y200" i="1"/>
  <c r="Z200" i="1"/>
  <c r="AA200" i="1"/>
  <c r="AB200" i="1"/>
  <c r="AC200" i="1"/>
  <c r="AD200" i="1"/>
  <c r="AF200" i="1"/>
  <c r="AG200" i="1"/>
  <c r="AH200" i="1"/>
  <c r="AI200" i="1"/>
  <c r="AJ200" i="1"/>
  <c r="AK200" i="1"/>
  <c r="AL200" i="1"/>
  <c r="AM200" i="1"/>
  <c r="AN200" i="1"/>
  <c r="AO200" i="1"/>
  <c r="AP200" i="1"/>
  <c r="AQ200" i="1"/>
  <c r="AR200" i="1"/>
  <c r="AT200" i="1"/>
  <c r="AU200" i="1"/>
  <c r="AV200" i="1"/>
  <c r="AW200" i="1"/>
  <c r="AX200" i="1"/>
  <c r="AY200" i="1"/>
  <c r="AZ200" i="1"/>
  <c r="BA200" i="1"/>
  <c r="BB200" i="1"/>
  <c r="BC200" i="1"/>
  <c r="F201" i="1"/>
  <c r="G201" i="1"/>
  <c r="H201" i="1"/>
  <c r="I201" i="1"/>
  <c r="J201" i="1"/>
  <c r="K201" i="1"/>
  <c r="L201" i="1"/>
  <c r="M201" i="1"/>
  <c r="Y201" i="1"/>
  <c r="Z201" i="1"/>
  <c r="AA201" i="1"/>
  <c r="AB201" i="1"/>
  <c r="AC201" i="1"/>
  <c r="AD201" i="1"/>
  <c r="AF201" i="1"/>
  <c r="AG201" i="1"/>
  <c r="AH201" i="1"/>
  <c r="AI201" i="1"/>
  <c r="AJ201" i="1"/>
  <c r="AK201" i="1"/>
  <c r="AL201" i="1"/>
  <c r="AM201" i="1"/>
  <c r="AN201" i="1"/>
  <c r="AO201" i="1"/>
  <c r="AP201" i="1"/>
  <c r="AQ201" i="1"/>
  <c r="AR201" i="1"/>
  <c r="AT201" i="1"/>
  <c r="AU201" i="1"/>
  <c r="AV201" i="1"/>
  <c r="AW201" i="1"/>
  <c r="AX201" i="1"/>
  <c r="AY201" i="1"/>
  <c r="AZ201" i="1"/>
  <c r="BA201" i="1"/>
  <c r="BB201" i="1"/>
  <c r="BC201" i="1"/>
  <c r="F202" i="1"/>
  <c r="G202" i="1"/>
  <c r="H202" i="1"/>
  <c r="I202" i="1"/>
  <c r="J202" i="1"/>
  <c r="K202" i="1"/>
  <c r="L202" i="1"/>
  <c r="M202" i="1"/>
  <c r="Y202" i="1"/>
  <c r="Z202" i="1"/>
  <c r="AA202" i="1"/>
  <c r="AB202" i="1"/>
  <c r="AC202" i="1"/>
  <c r="AD202" i="1"/>
  <c r="AF202" i="1"/>
  <c r="AG202" i="1"/>
  <c r="AH202" i="1"/>
  <c r="AI202" i="1"/>
  <c r="AJ202" i="1"/>
  <c r="AK202" i="1"/>
  <c r="AL202" i="1"/>
  <c r="AM202" i="1"/>
  <c r="AN202" i="1"/>
  <c r="AO202" i="1"/>
  <c r="AP202" i="1"/>
  <c r="AQ202" i="1"/>
  <c r="AR202" i="1"/>
  <c r="AT202" i="1"/>
  <c r="AU202" i="1"/>
  <c r="AV202" i="1"/>
  <c r="AW202" i="1"/>
  <c r="AX202" i="1"/>
  <c r="AY202" i="1"/>
  <c r="AZ202" i="1"/>
  <c r="BA202" i="1"/>
  <c r="BB202" i="1"/>
  <c r="BC202" i="1"/>
  <c r="F203" i="1"/>
  <c r="G203" i="1"/>
  <c r="H203" i="1"/>
  <c r="I203" i="1"/>
  <c r="J203" i="1"/>
  <c r="K203" i="1"/>
  <c r="L203" i="1"/>
  <c r="M203" i="1"/>
  <c r="Y203" i="1"/>
  <c r="Z203" i="1"/>
  <c r="AA203" i="1"/>
  <c r="AB203" i="1"/>
  <c r="AC203" i="1"/>
  <c r="AD203" i="1"/>
  <c r="AF203" i="1"/>
  <c r="AG203" i="1"/>
  <c r="AH203" i="1"/>
  <c r="AI203" i="1"/>
  <c r="AJ203" i="1"/>
  <c r="AK203" i="1"/>
  <c r="AL203" i="1"/>
  <c r="AM203" i="1"/>
  <c r="AN203" i="1"/>
  <c r="AO203" i="1"/>
  <c r="AP203" i="1"/>
  <c r="AQ203" i="1"/>
  <c r="AR203" i="1"/>
  <c r="AT203" i="1"/>
  <c r="AU203" i="1"/>
  <c r="AV203" i="1"/>
  <c r="AW203" i="1"/>
  <c r="AX203" i="1"/>
  <c r="AY203" i="1"/>
  <c r="AZ203" i="1"/>
  <c r="BA203" i="1"/>
  <c r="BB203" i="1"/>
  <c r="BC203" i="1"/>
  <c r="F204" i="1"/>
  <c r="G204" i="1"/>
  <c r="H204" i="1"/>
  <c r="I204" i="1"/>
  <c r="J204" i="1"/>
  <c r="K204" i="1"/>
  <c r="L204" i="1"/>
  <c r="M204" i="1"/>
  <c r="Y204" i="1"/>
  <c r="Z204" i="1"/>
  <c r="AA204" i="1"/>
  <c r="AB204" i="1"/>
  <c r="AC204" i="1"/>
  <c r="AD204" i="1"/>
  <c r="AF204" i="1"/>
  <c r="AG204" i="1"/>
  <c r="AH204" i="1"/>
  <c r="AI204" i="1"/>
  <c r="AJ204" i="1"/>
  <c r="AK204" i="1"/>
  <c r="AL204" i="1"/>
  <c r="AM204" i="1"/>
  <c r="AN204" i="1"/>
  <c r="AO204" i="1"/>
  <c r="AP204" i="1"/>
  <c r="AQ204" i="1"/>
  <c r="AR204" i="1"/>
  <c r="AT204" i="1"/>
  <c r="AU204" i="1"/>
  <c r="AV204" i="1"/>
  <c r="AW204" i="1"/>
  <c r="AX204" i="1"/>
  <c r="AY204" i="1"/>
  <c r="AZ204" i="1"/>
  <c r="BA204" i="1"/>
  <c r="BB204" i="1"/>
  <c r="BC204" i="1"/>
  <c r="F205" i="1"/>
  <c r="G205" i="1"/>
  <c r="H205" i="1"/>
  <c r="I205" i="1"/>
  <c r="J205" i="1"/>
  <c r="K205" i="1"/>
  <c r="L205" i="1"/>
  <c r="M205" i="1"/>
  <c r="Y205" i="1"/>
  <c r="Z205" i="1"/>
  <c r="AA205" i="1"/>
  <c r="AB205" i="1"/>
  <c r="AC205" i="1"/>
  <c r="AD205" i="1"/>
  <c r="AF205" i="1"/>
  <c r="AG205" i="1"/>
  <c r="AH205" i="1"/>
  <c r="AI205" i="1"/>
  <c r="AJ205" i="1"/>
  <c r="AK205" i="1"/>
  <c r="AL205" i="1"/>
  <c r="AM205" i="1"/>
  <c r="AN205" i="1"/>
  <c r="AO205" i="1"/>
  <c r="AP205" i="1"/>
  <c r="AQ205" i="1"/>
  <c r="AR205" i="1"/>
  <c r="AT205" i="1"/>
  <c r="AU205" i="1"/>
  <c r="AV205" i="1"/>
  <c r="AW205" i="1"/>
  <c r="AX205" i="1"/>
  <c r="AY205" i="1"/>
  <c r="AZ205" i="1"/>
  <c r="BA205" i="1"/>
  <c r="BB205" i="1"/>
  <c r="BC205" i="1"/>
  <c r="F206" i="1"/>
  <c r="G206" i="1"/>
  <c r="H206" i="1"/>
  <c r="I206" i="1"/>
  <c r="J206" i="1"/>
  <c r="K206" i="1"/>
  <c r="L206" i="1"/>
  <c r="M206" i="1"/>
  <c r="Y206" i="1"/>
  <c r="Z206" i="1"/>
  <c r="AA206" i="1"/>
  <c r="AB206" i="1"/>
  <c r="AC206" i="1"/>
  <c r="AD206" i="1"/>
  <c r="AF206" i="1"/>
  <c r="AG206" i="1"/>
  <c r="AH206" i="1"/>
  <c r="AI206" i="1"/>
  <c r="AJ206" i="1"/>
  <c r="AK206" i="1"/>
  <c r="AL206" i="1"/>
  <c r="AM206" i="1"/>
  <c r="AN206" i="1"/>
  <c r="AO206" i="1"/>
  <c r="AP206" i="1"/>
  <c r="AQ206" i="1"/>
  <c r="AR206" i="1"/>
  <c r="AT206" i="1"/>
  <c r="AU206" i="1"/>
  <c r="AV206" i="1"/>
  <c r="AW206" i="1"/>
  <c r="AX206" i="1"/>
  <c r="AY206" i="1"/>
  <c r="AZ206" i="1"/>
  <c r="BA206" i="1"/>
  <c r="BB206" i="1"/>
  <c r="BC206" i="1"/>
  <c r="F207" i="1"/>
  <c r="G207" i="1"/>
  <c r="H207" i="1"/>
  <c r="I207" i="1"/>
  <c r="J207" i="1"/>
  <c r="K207" i="1"/>
  <c r="L207" i="1"/>
  <c r="M207" i="1"/>
  <c r="Y207" i="1"/>
  <c r="Z207" i="1"/>
  <c r="AA207" i="1"/>
  <c r="AB207" i="1"/>
  <c r="AC207" i="1"/>
  <c r="AD207" i="1"/>
  <c r="AF207" i="1"/>
  <c r="AG207" i="1"/>
  <c r="AH207" i="1"/>
  <c r="AI207" i="1"/>
  <c r="AJ207" i="1"/>
  <c r="AK207" i="1"/>
  <c r="AL207" i="1"/>
  <c r="AM207" i="1"/>
  <c r="AN207" i="1"/>
  <c r="AO207" i="1"/>
  <c r="AP207" i="1"/>
  <c r="AQ207" i="1"/>
  <c r="AR207" i="1"/>
  <c r="AT207" i="1"/>
  <c r="AU207" i="1"/>
  <c r="AV207" i="1"/>
  <c r="AW207" i="1"/>
  <c r="AX207" i="1"/>
  <c r="AY207" i="1"/>
  <c r="AZ207" i="1"/>
  <c r="BA207" i="1"/>
  <c r="BB207" i="1"/>
  <c r="BC207" i="1"/>
  <c r="F208" i="1"/>
  <c r="G208" i="1"/>
  <c r="H208" i="1"/>
  <c r="I208" i="1"/>
  <c r="J208" i="1"/>
  <c r="K208" i="1"/>
  <c r="L208" i="1"/>
  <c r="M208" i="1"/>
  <c r="Y208" i="1"/>
  <c r="Z208" i="1"/>
  <c r="AA208" i="1"/>
  <c r="AB208" i="1"/>
  <c r="AC208" i="1"/>
  <c r="AD208" i="1"/>
  <c r="AF208" i="1"/>
  <c r="AG208" i="1"/>
  <c r="AH208" i="1"/>
  <c r="AI208" i="1"/>
  <c r="AJ208" i="1"/>
  <c r="AK208" i="1"/>
  <c r="AL208" i="1"/>
  <c r="AM208" i="1"/>
  <c r="AN208" i="1"/>
  <c r="AO208" i="1"/>
  <c r="AP208" i="1"/>
  <c r="AQ208" i="1"/>
  <c r="AR208" i="1"/>
  <c r="AT208" i="1"/>
  <c r="AU208" i="1"/>
  <c r="AV208" i="1"/>
  <c r="AW208" i="1"/>
  <c r="AX208" i="1"/>
  <c r="AY208" i="1"/>
  <c r="AZ208" i="1"/>
  <c r="BA208" i="1"/>
  <c r="BB208" i="1"/>
  <c r="BC208" i="1"/>
  <c r="F209" i="1"/>
  <c r="G209" i="1"/>
  <c r="H209" i="1"/>
  <c r="I209" i="1"/>
  <c r="J209" i="1"/>
  <c r="K209" i="1"/>
  <c r="L209" i="1"/>
  <c r="M209" i="1"/>
  <c r="Y209" i="1"/>
  <c r="Z209" i="1"/>
  <c r="AA209" i="1"/>
  <c r="AB209" i="1"/>
  <c r="AC209" i="1"/>
  <c r="AD209" i="1"/>
  <c r="AF209" i="1"/>
  <c r="AG209" i="1"/>
  <c r="AH209" i="1"/>
  <c r="AI209" i="1"/>
  <c r="AJ209" i="1"/>
  <c r="AK209" i="1"/>
  <c r="AL209" i="1"/>
  <c r="AM209" i="1"/>
  <c r="AN209" i="1"/>
  <c r="AO209" i="1"/>
  <c r="AP209" i="1"/>
  <c r="AQ209" i="1"/>
  <c r="AR209" i="1"/>
  <c r="AT209" i="1"/>
  <c r="AU209" i="1"/>
  <c r="AV209" i="1"/>
  <c r="AW209" i="1"/>
  <c r="AX209" i="1"/>
  <c r="AY209" i="1"/>
  <c r="AZ209" i="1"/>
  <c r="BA209" i="1"/>
  <c r="BB209" i="1"/>
  <c r="BC209" i="1"/>
  <c r="F210" i="1"/>
  <c r="G210" i="1"/>
  <c r="H210" i="1"/>
  <c r="I210" i="1"/>
  <c r="J210" i="1"/>
  <c r="K210" i="1"/>
  <c r="L210" i="1"/>
  <c r="M210" i="1"/>
  <c r="Y210" i="1"/>
  <c r="Z210" i="1"/>
  <c r="AA210" i="1"/>
  <c r="AB210" i="1"/>
  <c r="AC210" i="1"/>
  <c r="AD210" i="1"/>
  <c r="AF210" i="1"/>
  <c r="AG210" i="1"/>
  <c r="AH210" i="1"/>
  <c r="AI210" i="1"/>
  <c r="AJ210" i="1"/>
  <c r="AK210" i="1"/>
  <c r="AL210" i="1"/>
  <c r="AM210" i="1"/>
  <c r="AN210" i="1"/>
  <c r="AO210" i="1"/>
  <c r="AP210" i="1"/>
  <c r="AQ210" i="1"/>
  <c r="AR210" i="1"/>
  <c r="AT210" i="1"/>
  <c r="AU210" i="1"/>
  <c r="AV210" i="1"/>
  <c r="AW210" i="1"/>
  <c r="AX210" i="1"/>
  <c r="AY210" i="1"/>
  <c r="AZ210" i="1"/>
  <c r="BA210" i="1"/>
  <c r="BB210" i="1"/>
  <c r="BC210" i="1"/>
  <c r="L153" i="1" l="1"/>
  <c r="F153" i="1" l="1"/>
  <c r="G153" i="1"/>
  <c r="H153" i="1"/>
  <c r="I153" i="1"/>
  <c r="J153" i="1"/>
  <c r="K153" i="1"/>
  <c r="M153" i="1"/>
  <c r="Y153" i="1"/>
  <c r="Z153" i="1"/>
  <c r="AA153" i="1"/>
  <c r="AB153" i="1"/>
  <c r="AC153" i="1"/>
  <c r="AD153" i="1"/>
  <c r="AF153" i="1"/>
  <c r="AG153" i="1"/>
  <c r="AH153" i="1"/>
  <c r="AI153" i="1"/>
  <c r="AJ153" i="1"/>
  <c r="AK153" i="1"/>
  <c r="AL153" i="1"/>
  <c r="AM153" i="1"/>
  <c r="AN153" i="1"/>
  <c r="AO153" i="1"/>
  <c r="AP153" i="1"/>
  <c r="AQ153" i="1"/>
  <c r="AR153" i="1"/>
  <c r="AT153" i="1"/>
  <c r="AU153" i="1"/>
  <c r="AV153" i="1"/>
  <c r="AW153" i="1"/>
  <c r="AX153" i="1"/>
  <c r="AY153" i="1"/>
  <c r="AZ153" i="1"/>
  <c r="BA153" i="1"/>
  <c r="BB153" i="1"/>
  <c r="BC153" i="1"/>
  <c r="F154" i="1"/>
  <c r="G154" i="1"/>
  <c r="H154" i="1"/>
  <c r="I154" i="1"/>
  <c r="J154" i="1"/>
  <c r="K154" i="1"/>
  <c r="L154" i="1"/>
  <c r="M154" i="1"/>
  <c r="Y154" i="1"/>
  <c r="Z154" i="1"/>
  <c r="AA154" i="1"/>
  <c r="AB154" i="1"/>
  <c r="AC154" i="1"/>
  <c r="AD154" i="1"/>
  <c r="AF154" i="1"/>
  <c r="AG154" i="1"/>
  <c r="AH154" i="1"/>
  <c r="AI154" i="1"/>
  <c r="AJ154" i="1"/>
  <c r="AK154" i="1"/>
  <c r="AL154" i="1"/>
  <c r="AM154" i="1"/>
  <c r="AN154" i="1"/>
  <c r="AO154" i="1"/>
  <c r="AP154" i="1"/>
  <c r="AQ154" i="1"/>
  <c r="AR154" i="1"/>
  <c r="AT154" i="1"/>
  <c r="AU154" i="1"/>
  <c r="AV154" i="1"/>
  <c r="AW154" i="1"/>
  <c r="AX154" i="1"/>
  <c r="AY154" i="1"/>
  <c r="AZ154" i="1"/>
  <c r="BA154" i="1"/>
  <c r="BB154" i="1"/>
  <c r="BC154" i="1"/>
  <c r="F155" i="1"/>
  <c r="G155" i="1"/>
  <c r="H155" i="1"/>
  <c r="I155" i="1"/>
  <c r="J155" i="1"/>
  <c r="K155" i="1"/>
  <c r="L155" i="1"/>
  <c r="M155" i="1"/>
  <c r="Y155" i="1"/>
  <c r="Z155" i="1"/>
  <c r="AA155" i="1"/>
  <c r="AB155" i="1"/>
  <c r="AC155" i="1"/>
  <c r="AD155" i="1"/>
  <c r="AF155" i="1"/>
  <c r="AG155" i="1"/>
  <c r="AH155" i="1"/>
  <c r="AI155" i="1"/>
  <c r="AJ155" i="1"/>
  <c r="AK155" i="1"/>
  <c r="AL155" i="1"/>
  <c r="AM155" i="1"/>
  <c r="AN155" i="1"/>
  <c r="AO155" i="1"/>
  <c r="AP155" i="1"/>
  <c r="AQ155" i="1"/>
  <c r="AR155" i="1"/>
  <c r="AT155" i="1"/>
  <c r="AU155" i="1"/>
  <c r="AV155" i="1"/>
  <c r="AW155" i="1"/>
  <c r="AX155" i="1"/>
  <c r="AY155" i="1"/>
  <c r="AZ155" i="1"/>
  <c r="BA155" i="1"/>
  <c r="BB155" i="1"/>
  <c r="BC155" i="1"/>
  <c r="F156" i="1"/>
  <c r="G156" i="1"/>
  <c r="H156" i="1"/>
  <c r="I156" i="1"/>
  <c r="J156" i="1"/>
  <c r="K156" i="1"/>
  <c r="L156" i="1"/>
  <c r="M156" i="1"/>
  <c r="Y156" i="1"/>
  <c r="Z156" i="1"/>
  <c r="AA156" i="1"/>
  <c r="AB156" i="1"/>
  <c r="AC156" i="1"/>
  <c r="AD156" i="1"/>
  <c r="AF156" i="1"/>
  <c r="AG156" i="1"/>
  <c r="AH156" i="1"/>
  <c r="AI156" i="1"/>
  <c r="AJ156" i="1"/>
  <c r="AK156" i="1"/>
  <c r="AL156" i="1"/>
  <c r="AM156" i="1"/>
  <c r="AN156" i="1"/>
  <c r="AO156" i="1"/>
  <c r="AP156" i="1"/>
  <c r="AQ156" i="1"/>
  <c r="AR156" i="1"/>
  <c r="AT156" i="1"/>
  <c r="AU156" i="1"/>
  <c r="AV156" i="1"/>
  <c r="AW156" i="1"/>
  <c r="AX156" i="1"/>
  <c r="AY156" i="1"/>
  <c r="AZ156" i="1"/>
  <c r="BA156" i="1"/>
  <c r="BB156" i="1"/>
  <c r="BC156" i="1"/>
  <c r="F157" i="1"/>
  <c r="G157" i="1"/>
  <c r="H157" i="1"/>
  <c r="I157" i="1"/>
  <c r="J157" i="1"/>
  <c r="K157" i="1"/>
  <c r="L157" i="1"/>
  <c r="M157" i="1"/>
  <c r="Y157" i="1"/>
  <c r="Z157" i="1"/>
  <c r="AA157" i="1"/>
  <c r="AB157" i="1"/>
  <c r="AC157" i="1"/>
  <c r="AD157" i="1"/>
  <c r="AF157" i="1"/>
  <c r="AG157" i="1"/>
  <c r="AH157" i="1"/>
  <c r="AI157" i="1"/>
  <c r="AJ157" i="1"/>
  <c r="AK157" i="1"/>
  <c r="AL157" i="1"/>
  <c r="AM157" i="1"/>
  <c r="AN157" i="1"/>
  <c r="AO157" i="1"/>
  <c r="AP157" i="1"/>
  <c r="AQ157" i="1"/>
  <c r="AR157" i="1"/>
  <c r="AT157" i="1"/>
  <c r="AU157" i="1"/>
  <c r="AV157" i="1"/>
  <c r="AW157" i="1"/>
  <c r="AX157" i="1"/>
  <c r="AY157" i="1"/>
  <c r="AZ157" i="1"/>
  <c r="BA157" i="1"/>
  <c r="BB157" i="1"/>
  <c r="BC157" i="1"/>
  <c r="F158" i="1"/>
  <c r="G158" i="1"/>
  <c r="H158" i="1"/>
  <c r="I158" i="1"/>
  <c r="J158" i="1"/>
  <c r="K158" i="1"/>
  <c r="L158" i="1"/>
  <c r="M158" i="1"/>
  <c r="Y158" i="1"/>
  <c r="Z158" i="1"/>
  <c r="AA158" i="1"/>
  <c r="AB158" i="1"/>
  <c r="AC158" i="1"/>
  <c r="AD158" i="1"/>
  <c r="AF158" i="1"/>
  <c r="AG158" i="1"/>
  <c r="AH158" i="1"/>
  <c r="AI158" i="1"/>
  <c r="AJ158" i="1"/>
  <c r="AK158" i="1"/>
  <c r="AL158" i="1"/>
  <c r="AM158" i="1"/>
  <c r="AN158" i="1"/>
  <c r="AO158" i="1"/>
  <c r="AP158" i="1"/>
  <c r="AQ158" i="1"/>
  <c r="AR158" i="1"/>
  <c r="AT158" i="1"/>
  <c r="AU158" i="1"/>
  <c r="AV158" i="1"/>
  <c r="AW158" i="1"/>
  <c r="AX158" i="1"/>
  <c r="AY158" i="1"/>
  <c r="AZ158" i="1"/>
  <c r="BA158" i="1"/>
  <c r="BB158" i="1"/>
  <c r="BC158" i="1"/>
  <c r="Y143" i="1"/>
  <c r="Z143" i="1"/>
  <c r="AA143" i="1"/>
  <c r="AB143" i="1"/>
  <c r="AC143" i="1"/>
  <c r="AD143" i="1"/>
  <c r="AF143" i="1"/>
  <c r="AG143" i="1"/>
  <c r="AH143" i="1"/>
  <c r="AI143" i="1"/>
  <c r="AJ143" i="1"/>
  <c r="AK143" i="1"/>
  <c r="AL143" i="1"/>
  <c r="AM143" i="1"/>
  <c r="AN143" i="1"/>
  <c r="AO143" i="1"/>
  <c r="AP143" i="1"/>
  <c r="AQ143" i="1"/>
  <c r="AR143" i="1"/>
  <c r="AT143" i="1"/>
  <c r="AU143" i="1"/>
  <c r="AV143" i="1"/>
  <c r="AW143" i="1"/>
  <c r="AX143" i="1"/>
  <c r="AY143" i="1"/>
  <c r="AZ143" i="1"/>
  <c r="BA143" i="1"/>
  <c r="BB143" i="1"/>
  <c r="BC143" i="1"/>
  <c r="Y144" i="1"/>
  <c r="Z144" i="1"/>
  <c r="AA144" i="1"/>
  <c r="AB144" i="1"/>
  <c r="AC144" i="1"/>
  <c r="AD144" i="1"/>
  <c r="AF144" i="1"/>
  <c r="AG144" i="1"/>
  <c r="AH144" i="1"/>
  <c r="AI144" i="1"/>
  <c r="AJ144" i="1"/>
  <c r="AK144" i="1"/>
  <c r="AL144" i="1"/>
  <c r="AM144" i="1"/>
  <c r="AN144" i="1"/>
  <c r="AO144" i="1"/>
  <c r="AP144" i="1"/>
  <c r="AQ144" i="1"/>
  <c r="AR144" i="1"/>
  <c r="AT144" i="1"/>
  <c r="AU144" i="1"/>
  <c r="AV144" i="1"/>
  <c r="AW144" i="1"/>
  <c r="AX144" i="1"/>
  <c r="AY144" i="1"/>
  <c r="AZ144" i="1"/>
  <c r="BA144" i="1"/>
  <c r="BB144" i="1"/>
  <c r="BC144" i="1"/>
  <c r="Y145" i="1"/>
  <c r="Z145" i="1"/>
  <c r="AA145" i="1"/>
  <c r="AB145" i="1"/>
  <c r="AC145" i="1"/>
  <c r="AD145" i="1"/>
  <c r="AF145" i="1"/>
  <c r="AG145" i="1"/>
  <c r="AH145" i="1"/>
  <c r="AI145" i="1"/>
  <c r="AJ145" i="1"/>
  <c r="AK145" i="1"/>
  <c r="AL145" i="1"/>
  <c r="AM145" i="1"/>
  <c r="AN145" i="1"/>
  <c r="AO145" i="1"/>
  <c r="AP145" i="1"/>
  <c r="AQ145" i="1"/>
  <c r="AR145" i="1"/>
  <c r="AT145" i="1"/>
  <c r="AU145" i="1"/>
  <c r="AV145" i="1"/>
  <c r="AW145" i="1"/>
  <c r="AX145" i="1"/>
  <c r="AY145" i="1"/>
  <c r="AZ145" i="1"/>
  <c r="BA145" i="1"/>
  <c r="BB145" i="1"/>
  <c r="BC145" i="1"/>
  <c r="Y146" i="1"/>
  <c r="Z146" i="1"/>
  <c r="AA146" i="1"/>
  <c r="AB146" i="1"/>
  <c r="AC146" i="1"/>
  <c r="AD146" i="1"/>
  <c r="AF146" i="1"/>
  <c r="AG146" i="1"/>
  <c r="AH146" i="1"/>
  <c r="AI146" i="1"/>
  <c r="AJ146" i="1"/>
  <c r="AK146" i="1"/>
  <c r="AL146" i="1"/>
  <c r="AM146" i="1"/>
  <c r="AN146" i="1"/>
  <c r="AO146" i="1"/>
  <c r="AP146" i="1"/>
  <c r="AQ146" i="1"/>
  <c r="AR146" i="1"/>
  <c r="AT146" i="1"/>
  <c r="AU146" i="1"/>
  <c r="AV146" i="1"/>
  <c r="AW146" i="1"/>
  <c r="AX146" i="1"/>
  <c r="AY146" i="1"/>
  <c r="AZ146" i="1"/>
  <c r="BA146" i="1"/>
  <c r="BB146" i="1"/>
  <c r="BC146" i="1"/>
  <c r="Y147" i="1"/>
  <c r="Z147" i="1"/>
  <c r="AA147" i="1"/>
  <c r="AB147" i="1"/>
  <c r="AC147" i="1"/>
  <c r="AD147" i="1"/>
  <c r="AF147" i="1"/>
  <c r="AG147" i="1"/>
  <c r="AH147" i="1"/>
  <c r="AI147" i="1"/>
  <c r="AJ147" i="1"/>
  <c r="AK147" i="1"/>
  <c r="AL147" i="1"/>
  <c r="AM147" i="1"/>
  <c r="AN147" i="1"/>
  <c r="AO147" i="1"/>
  <c r="AP147" i="1"/>
  <c r="AQ147" i="1"/>
  <c r="AR147" i="1"/>
  <c r="AT147" i="1"/>
  <c r="AU147" i="1"/>
  <c r="AV147" i="1"/>
  <c r="AW147" i="1"/>
  <c r="AX147" i="1"/>
  <c r="AY147" i="1"/>
  <c r="AZ147" i="1"/>
  <c r="BA147" i="1"/>
  <c r="BB147" i="1"/>
  <c r="BC147" i="1"/>
  <c r="Y148" i="1"/>
  <c r="Z148" i="1"/>
  <c r="AA148" i="1"/>
  <c r="AB148" i="1"/>
  <c r="AC148" i="1"/>
  <c r="AD148" i="1"/>
  <c r="AF148" i="1"/>
  <c r="AG148" i="1"/>
  <c r="AH148" i="1"/>
  <c r="AI148" i="1"/>
  <c r="AJ148" i="1"/>
  <c r="AK148" i="1"/>
  <c r="AL148" i="1"/>
  <c r="AM148" i="1"/>
  <c r="AN148" i="1"/>
  <c r="AO148" i="1"/>
  <c r="AP148" i="1"/>
  <c r="AQ148" i="1"/>
  <c r="AR148" i="1"/>
  <c r="AT148" i="1"/>
  <c r="AU148" i="1"/>
  <c r="AV148" i="1"/>
  <c r="AW148" i="1"/>
  <c r="AX148" i="1"/>
  <c r="AY148" i="1"/>
  <c r="AZ148" i="1"/>
  <c r="BA148" i="1"/>
  <c r="BB148" i="1"/>
  <c r="BC148" i="1"/>
  <c r="Y149" i="1"/>
  <c r="Z149" i="1"/>
  <c r="AA149" i="1"/>
  <c r="AB149" i="1"/>
  <c r="AC149" i="1"/>
  <c r="AD149" i="1"/>
  <c r="AF149" i="1"/>
  <c r="AG149" i="1"/>
  <c r="AH149" i="1"/>
  <c r="AI149" i="1"/>
  <c r="AJ149" i="1"/>
  <c r="AK149" i="1"/>
  <c r="AL149" i="1"/>
  <c r="AM149" i="1"/>
  <c r="AN149" i="1"/>
  <c r="AO149" i="1"/>
  <c r="AP149" i="1"/>
  <c r="AQ149" i="1"/>
  <c r="AR149" i="1"/>
  <c r="AT149" i="1"/>
  <c r="AU149" i="1"/>
  <c r="AV149" i="1"/>
  <c r="AW149" i="1"/>
  <c r="AX149" i="1"/>
  <c r="AY149" i="1"/>
  <c r="AZ149" i="1"/>
  <c r="BA149" i="1"/>
  <c r="BB149" i="1"/>
  <c r="BC149" i="1"/>
  <c r="Y150" i="1"/>
  <c r="Z150" i="1"/>
  <c r="AA150" i="1"/>
  <c r="AB150" i="1"/>
  <c r="AC150" i="1"/>
  <c r="AD150" i="1"/>
  <c r="AF150" i="1"/>
  <c r="AG150" i="1"/>
  <c r="AH150" i="1"/>
  <c r="AI150" i="1"/>
  <c r="AJ150" i="1"/>
  <c r="AK150" i="1"/>
  <c r="AL150" i="1"/>
  <c r="AM150" i="1"/>
  <c r="AN150" i="1"/>
  <c r="AO150" i="1"/>
  <c r="AP150" i="1"/>
  <c r="AQ150" i="1"/>
  <c r="AR150" i="1"/>
  <c r="AT150" i="1"/>
  <c r="AU150" i="1"/>
  <c r="AV150" i="1"/>
  <c r="AW150" i="1"/>
  <c r="AX150" i="1"/>
  <c r="AY150" i="1"/>
  <c r="AZ150" i="1"/>
  <c r="BA150" i="1"/>
  <c r="BB150" i="1"/>
  <c r="BC150" i="1"/>
  <c r="Y151" i="1"/>
  <c r="Z151" i="1"/>
  <c r="AA151" i="1"/>
  <c r="AB151" i="1"/>
  <c r="AC151" i="1"/>
  <c r="AD151" i="1"/>
  <c r="AF151" i="1"/>
  <c r="AG151" i="1"/>
  <c r="AH151" i="1"/>
  <c r="AI151" i="1"/>
  <c r="AJ151" i="1"/>
  <c r="AK151" i="1"/>
  <c r="AL151" i="1"/>
  <c r="AM151" i="1"/>
  <c r="AN151" i="1"/>
  <c r="AO151" i="1"/>
  <c r="AP151" i="1"/>
  <c r="AQ151" i="1"/>
  <c r="AR151" i="1"/>
  <c r="AT151" i="1"/>
  <c r="AU151" i="1"/>
  <c r="AV151" i="1"/>
  <c r="AW151" i="1"/>
  <c r="AX151" i="1"/>
  <c r="AY151" i="1"/>
  <c r="AZ151" i="1"/>
  <c r="BA151" i="1"/>
  <c r="BB151" i="1"/>
  <c r="BC151" i="1"/>
  <c r="Y152" i="1"/>
  <c r="Z152" i="1"/>
  <c r="AA152" i="1"/>
  <c r="AB152" i="1"/>
  <c r="AC152" i="1"/>
  <c r="AD152" i="1"/>
  <c r="AF152" i="1"/>
  <c r="AG152" i="1"/>
  <c r="AH152" i="1"/>
  <c r="AI152" i="1"/>
  <c r="AJ152" i="1"/>
  <c r="AK152" i="1"/>
  <c r="AL152" i="1"/>
  <c r="AM152" i="1"/>
  <c r="AN152" i="1"/>
  <c r="AO152" i="1"/>
  <c r="AP152" i="1"/>
  <c r="AQ152" i="1"/>
  <c r="AR152" i="1"/>
  <c r="AT152" i="1"/>
  <c r="AU152" i="1"/>
  <c r="AV152" i="1"/>
  <c r="AW152" i="1"/>
  <c r="AX152" i="1"/>
  <c r="AY152" i="1"/>
  <c r="AZ152" i="1"/>
  <c r="BA152" i="1"/>
  <c r="BB152" i="1"/>
  <c r="BC152" i="1"/>
  <c r="F143" i="1"/>
  <c r="G143" i="1"/>
  <c r="H143" i="1"/>
  <c r="I143" i="1"/>
  <c r="J143" i="1"/>
  <c r="K143" i="1"/>
  <c r="L143" i="1"/>
  <c r="M143" i="1"/>
  <c r="F144" i="1"/>
  <c r="G144" i="1"/>
  <c r="H144" i="1"/>
  <c r="I144" i="1"/>
  <c r="J144" i="1"/>
  <c r="K144" i="1"/>
  <c r="L144" i="1"/>
  <c r="M144" i="1"/>
  <c r="F145" i="1"/>
  <c r="G145" i="1"/>
  <c r="H145" i="1"/>
  <c r="I145" i="1"/>
  <c r="J145" i="1"/>
  <c r="K145" i="1"/>
  <c r="L145" i="1"/>
  <c r="M145" i="1"/>
  <c r="F146" i="1"/>
  <c r="G146" i="1"/>
  <c r="H146" i="1"/>
  <c r="I146" i="1"/>
  <c r="J146" i="1"/>
  <c r="K146" i="1"/>
  <c r="L146" i="1"/>
  <c r="M146" i="1"/>
  <c r="F147" i="1"/>
  <c r="G147" i="1"/>
  <c r="H147" i="1"/>
  <c r="I147" i="1"/>
  <c r="J147" i="1"/>
  <c r="K147" i="1"/>
  <c r="L147" i="1"/>
  <c r="M147" i="1"/>
  <c r="F148" i="1"/>
  <c r="G148" i="1"/>
  <c r="H148" i="1"/>
  <c r="I148" i="1"/>
  <c r="J148" i="1"/>
  <c r="K148" i="1"/>
  <c r="L148" i="1"/>
  <c r="M148" i="1"/>
  <c r="F149" i="1"/>
  <c r="G149" i="1"/>
  <c r="H149" i="1"/>
  <c r="I149" i="1"/>
  <c r="J149" i="1"/>
  <c r="K149" i="1"/>
  <c r="L149" i="1"/>
  <c r="M149" i="1"/>
  <c r="F150" i="1"/>
  <c r="G150" i="1"/>
  <c r="H150" i="1"/>
  <c r="I150" i="1"/>
  <c r="J150" i="1"/>
  <c r="K150" i="1"/>
  <c r="L150" i="1"/>
  <c r="M150" i="1"/>
  <c r="F151" i="1"/>
  <c r="G151" i="1"/>
  <c r="H151" i="1"/>
  <c r="I151" i="1"/>
  <c r="J151" i="1"/>
  <c r="K151" i="1"/>
  <c r="L151" i="1"/>
  <c r="M151" i="1"/>
  <c r="F152" i="1"/>
  <c r="G152" i="1"/>
  <c r="H152" i="1"/>
  <c r="I152" i="1"/>
  <c r="J152" i="1"/>
  <c r="K152" i="1"/>
  <c r="L152" i="1"/>
  <c r="M152" i="1"/>
  <c r="F136" i="1" l="1"/>
  <c r="G136" i="1"/>
  <c r="H136" i="1"/>
  <c r="I136" i="1"/>
  <c r="J136" i="1"/>
  <c r="K136" i="1"/>
  <c r="L136" i="1"/>
  <c r="M136" i="1"/>
  <c r="Y136" i="1"/>
  <c r="Z136" i="1"/>
  <c r="AA136" i="1"/>
  <c r="AB136" i="1"/>
  <c r="AC136" i="1"/>
  <c r="AD136" i="1"/>
  <c r="AF136" i="1"/>
  <c r="AG136" i="1"/>
  <c r="AH136" i="1"/>
  <c r="AI136" i="1"/>
  <c r="AJ136" i="1"/>
  <c r="AK136" i="1"/>
  <c r="AL136" i="1"/>
  <c r="AM136" i="1"/>
  <c r="AN136" i="1"/>
  <c r="AO136" i="1"/>
  <c r="AP136" i="1"/>
  <c r="AQ136" i="1"/>
  <c r="AR136" i="1"/>
  <c r="AT136" i="1"/>
  <c r="AU136" i="1"/>
  <c r="AV136" i="1"/>
  <c r="AW136" i="1"/>
  <c r="AX136" i="1"/>
  <c r="AY136" i="1"/>
  <c r="AZ136" i="1"/>
  <c r="BA136" i="1"/>
  <c r="BB136" i="1"/>
  <c r="BC136" i="1"/>
  <c r="F137" i="1"/>
  <c r="G137" i="1"/>
  <c r="H137" i="1"/>
  <c r="I137" i="1"/>
  <c r="J137" i="1"/>
  <c r="K137" i="1"/>
  <c r="L137" i="1"/>
  <c r="M137" i="1"/>
  <c r="Y137" i="1"/>
  <c r="Z137" i="1"/>
  <c r="AA137" i="1"/>
  <c r="AB137" i="1"/>
  <c r="AC137" i="1"/>
  <c r="AD137" i="1"/>
  <c r="AF137" i="1"/>
  <c r="AG137" i="1"/>
  <c r="AH137" i="1"/>
  <c r="AI137" i="1"/>
  <c r="AJ137" i="1"/>
  <c r="AK137" i="1"/>
  <c r="AL137" i="1"/>
  <c r="AM137" i="1"/>
  <c r="AN137" i="1"/>
  <c r="AO137" i="1"/>
  <c r="AP137" i="1"/>
  <c r="AQ137" i="1"/>
  <c r="AR137" i="1"/>
  <c r="AT137" i="1"/>
  <c r="AU137" i="1"/>
  <c r="AV137" i="1"/>
  <c r="AW137" i="1"/>
  <c r="AX137" i="1"/>
  <c r="AY137" i="1"/>
  <c r="AZ137" i="1"/>
  <c r="BA137" i="1"/>
  <c r="BB137" i="1"/>
  <c r="BC137" i="1"/>
  <c r="F138" i="1"/>
  <c r="G138" i="1"/>
  <c r="H138" i="1"/>
  <c r="I138" i="1"/>
  <c r="J138" i="1"/>
  <c r="K138" i="1"/>
  <c r="L138" i="1"/>
  <c r="M138" i="1"/>
  <c r="Y138" i="1"/>
  <c r="Z138" i="1"/>
  <c r="AA138" i="1"/>
  <c r="AB138" i="1"/>
  <c r="AC138" i="1"/>
  <c r="AD138" i="1"/>
  <c r="AF138" i="1"/>
  <c r="AG138" i="1"/>
  <c r="AH138" i="1"/>
  <c r="AI138" i="1"/>
  <c r="AJ138" i="1"/>
  <c r="AK138" i="1"/>
  <c r="AL138" i="1"/>
  <c r="AM138" i="1"/>
  <c r="AN138" i="1"/>
  <c r="AO138" i="1"/>
  <c r="AP138" i="1"/>
  <c r="AQ138" i="1"/>
  <c r="AR138" i="1"/>
  <c r="AT138" i="1"/>
  <c r="AU138" i="1"/>
  <c r="AV138" i="1"/>
  <c r="AW138" i="1"/>
  <c r="AX138" i="1"/>
  <c r="AY138" i="1"/>
  <c r="AZ138" i="1"/>
  <c r="BA138" i="1"/>
  <c r="BB138" i="1"/>
  <c r="BC138" i="1"/>
  <c r="F139" i="1"/>
  <c r="G139" i="1"/>
  <c r="H139" i="1"/>
  <c r="I139" i="1"/>
  <c r="J139" i="1"/>
  <c r="K139" i="1"/>
  <c r="L139" i="1"/>
  <c r="M139" i="1"/>
  <c r="Y139" i="1"/>
  <c r="Z139" i="1"/>
  <c r="AA139" i="1"/>
  <c r="AB139" i="1"/>
  <c r="AC139" i="1"/>
  <c r="AD139" i="1"/>
  <c r="AF139" i="1"/>
  <c r="AG139" i="1"/>
  <c r="AH139" i="1"/>
  <c r="AI139" i="1"/>
  <c r="AJ139" i="1"/>
  <c r="AK139" i="1"/>
  <c r="AL139" i="1"/>
  <c r="AM139" i="1"/>
  <c r="AN139" i="1"/>
  <c r="AO139" i="1"/>
  <c r="AP139" i="1"/>
  <c r="AQ139" i="1"/>
  <c r="AR139" i="1"/>
  <c r="AT139" i="1"/>
  <c r="AU139" i="1"/>
  <c r="AV139" i="1"/>
  <c r="AW139" i="1"/>
  <c r="AX139" i="1"/>
  <c r="AY139" i="1"/>
  <c r="AZ139" i="1"/>
  <c r="BA139" i="1"/>
  <c r="BB139" i="1"/>
  <c r="BC139" i="1"/>
  <c r="F140" i="1"/>
  <c r="G140" i="1"/>
  <c r="H140" i="1"/>
  <c r="I140" i="1"/>
  <c r="J140" i="1"/>
  <c r="K140" i="1"/>
  <c r="L140" i="1"/>
  <c r="M140" i="1"/>
  <c r="Y140" i="1"/>
  <c r="Z140" i="1"/>
  <c r="AA140" i="1"/>
  <c r="AB140" i="1"/>
  <c r="AC140" i="1"/>
  <c r="AD140" i="1"/>
  <c r="AF140" i="1"/>
  <c r="AG140" i="1"/>
  <c r="AH140" i="1"/>
  <c r="AI140" i="1"/>
  <c r="AJ140" i="1"/>
  <c r="AK140" i="1"/>
  <c r="AL140" i="1"/>
  <c r="AM140" i="1"/>
  <c r="AN140" i="1"/>
  <c r="AO140" i="1"/>
  <c r="AP140" i="1"/>
  <c r="AQ140" i="1"/>
  <c r="AR140" i="1"/>
  <c r="AT140" i="1"/>
  <c r="AU140" i="1"/>
  <c r="AV140" i="1"/>
  <c r="AW140" i="1"/>
  <c r="AX140" i="1"/>
  <c r="AY140" i="1"/>
  <c r="AZ140" i="1"/>
  <c r="BA140" i="1"/>
  <c r="BB140" i="1"/>
  <c r="BC140" i="1"/>
  <c r="F141" i="1"/>
  <c r="G141" i="1"/>
  <c r="H141" i="1"/>
  <c r="I141" i="1"/>
  <c r="J141" i="1"/>
  <c r="K141" i="1"/>
  <c r="L141" i="1"/>
  <c r="M141" i="1"/>
  <c r="Y141" i="1"/>
  <c r="Z141" i="1"/>
  <c r="AA141" i="1"/>
  <c r="AB141" i="1"/>
  <c r="AC141" i="1"/>
  <c r="AD141" i="1"/>
  <c r="AF141" i="1"/>
  <c r="AG141" i="1"/>
  <c r="AH141" i="1"/>
  <c r="AI141" i="1"/>
  <c r="AJ141" i="1"/>
  <c r="AK141" i="1"/>
  <c r="AL141" i="1"/>
  <c r="AM141" i="1"/>
  <c r="AN141" i="1"/>
  <c r="AO141" i="1"/>
  <c r="AP141" i="1"/>
  <c r="AQ141" i="1"/>
  <c r="AR141" i="1"/>
  <c r="AT141" i="1"/>
  <c r="AU141" i="1"/>
  <c r="AV141" i="1"/>
  <c r="AW141" i="1"/>
  <c r="AX141" i="1"/>
  <c r="AY141" i="1"/>
  <c r="AZ141" i="1"/>
  <c r="BA141" i="1"/>
  <c r="BB141" i="1"/>
  <c r="BC141" i="1"/>
  <c r="F142" i="1"/>
  <c r="G142" i="1"/>
  <c r="H142" i="1"/>
  <c r="I142" i="1"/>
  <c r="J142" i="1"/>
  <c r="K142" i="1"/>
  <c r="L142" i="1"/>
  <c r="M142" i="1"/>
  <c r="Y142" i="1"/>
  <c r="Z142" i="1"/>
  <c r="AA142" i="1"/>
  <c r="AB142" i="1"/>
  <c r="AC142" i="1"/>
  <c r="AD142" i="1"/>
  <c r="AF142" i="1"/>
  <c r="AG142" i="1"/>
  <c r="AH142" i="1"/>
  <c r="AI142" i="1"/>
  <c r="AJ142" i="1"/>
  <c r="AK142" i="1"/>
  <c r="AL142" i="1"/>
  <c r="AM142" i="1"/>
  <c r="AN142" i="1"/>
  <c r="AO142" i="1"/>
  <c r="AP142" i="1"/>
  <c r="AQ142" i="1"/>
  <c r="AR142" i="1"/>
  <c r="AT142" i="1"/>
  <c r="AU142" i="1"/>
  <c r="AV142" i="1"/>
  <c r="AW142" i="1"/>
  <c r="AX142" i="1"/>
  <c r="AY142" i="1"/>
  <c r="AZ142" i="1"/>
  <c r="BA142" i="1"/>
  <c r="BB142" i="1"/>
  <c r="BC142" i="1"/>
  <c r="F132" i="1" l="1"/>
  <c r="G132" i="1"/>
  <c r="H132" i="1"/>
  <c r="I132" i="1"/>
  <c r="J132" i="1"/>
  <c r="K132" i="1"/>
  <c r="L132" i="1"/>
  <c r="M132" i="1"/>
  <c r="Y132" i="1"/>
  <c r="Z132" i="1"/>
  <c r="AA132" i="1"/>
  <c r="AB132" i="1"/>
  <c r="AC132" i="1"/>
  <c r="AD132" i="1"/>
  <c r="AF132" i="1"/>
  <c r="AG132" i="1"/>
  <c r="AH132" i="1"/>
  <c r="AI132" i="1"/>
  <c r="AJ132" i="1"/>
  <c r="AK132" i="1"/>
  <c r="AL132" i="1"/>
  <c r="AM132" i="1"/>
  <c r="AN132" i="1"/>
  <c r="AO132" i="1"/>
  <c r="AP132" i="1"/>
  <c r="AQ132" i="1"/>
  <c r="AR132" i="1"/>
  <c r="AT132" i="1"/>
  <c r="AU132" i="1"/>
  <c r="AV132" i="1"/>
  <c r="AW132" i="1"/>
  <c r="AX132" i="1"/>
  <c r="AY132" i="1"/>
  <c r="AZ132" i="1"/>
  <c r="BA132" i="1"/>
  <c r="BB132" i="1"/>
  <c r="BC132" i="1"/>
  <c r="F133" i="1"/>
  <c r="G133" i="1"/>
  <c r="H133" i="1"/>
  <c r="I133" i="1"/>
  <c r="J133" i="1"/>
  <c r="K133" i="1"/>
  <c r="L133" i="1"/>
  <c r="M133" i="1"/>
  <c r="Y133" i="1"/>
  <c r="Z133" i="1"/>
  <c r="AA133" i="1"/>
  <c r="AB133" i="1"/>
  <c r="AC133" i="1"/>
  <c r="AD133" i="1"/>
  <c r="AF133" i="1"/>
  <c r="AG133" i="1"/>
  <c r="AH133" i="1"/>
  <c r="AI133" i="1"/>
  <c r="AJ133" i="1"/>
  <c r="AK133" i="1"/>
  <c r="AL133" i="1"/>
  <c r="AM133" i="1"/>
  <c r="AN133" i="1"/>
  <c r="AO133" i="1"/>
  <c r="AP133" i="1"/>
  <c r="AQ133" i="1"/>
  <c r="AR133" i="1"/>
  <c r="AT133" i="1"/>
  <c r="AU133" i="1"/>
  <c r="AV133" i="1"/>
  <c r="AW133" i="1"/>
  <c r="AX133" i="1"/>
  <c r="AY133" i="1"/>
  <c r="AZ133" i="1"/>
  <c r="BA133" i="1"/>
  <c r="BB133" i="1"/>
  <c r="BC133" i="1"/>
  <c r="F134" i="1"/>
  <c r="G134" i="1"/>
  <c r="H134" i="1"/>
  <c r="I134" i="1"/>
  <c r="J134" i="1"/>
  <c r="K134" i="1"/>
  <c r="L134" i="1"/>
  <c r="M134" i="1"/>
  <c r="Y134" i="1"/>
  <c r="Z134" i="1"/>
  <c r="AA134" i="1"/>
  <c r="AB134" i="1"/>
  <c r="AC134" i="1"/>
  <c r="AD134" i="1"/>
  <c r="AF134" i="1"/>
  <c r="AG134" i="1"/>
  <c r="AH134" i="1"/>
  <c r="AI134" i="1"/>
  <c r="AJ134" i="1"/>
  <c r="AK134" i="1"/>
  <c r="AL134" i="1"/>
  <c r="AM134" i="1"/>
  <c r="AN134" i="1"/>
  <c r="AO134" i="1"/>
  <c r="AP134" i="1"/>
  <c r="AQ134" i="1"/>
  <c r="AR134" i="1"/>
  <c r="AT134" i="1"/>
  <c r="AU134" i="1"/>
  <c r="AV134" i="1"/>
  <c r="AW134" i="1"/>
  <c r="AX134" i="1"/>
  <c r="AY134" i="1"/>
  <c r="AZ134" i="1"/>
  <c r="BA134" i="1"/>
  <c r="BB134" i="1"/>
  <c r="BC134" i="1"/>
  <c r="F135" i="1"/>
  <c r="G135" i="1"/>
  <c r="H135" i="1"/>
  <c r="I135" i="1"/>
  <c r="J135" i="1"/>
  <c r="K135" i="1"/>
  <c r="L135" i="1"/>
  <c r="M135" i="1"/>
  <c r="Y135" i="1"/>
  <c r="Z135" i="1"/>
  <c r="AA135" i="1"/>
  <c r="AB135" i="1"/>
  <c r="AC135" i="1"/>
  <c r="AD135" i="1"/>
  <c r="AF135" i="1"/>
  <c r="AG135" i="1"/>
  <c r="AH135" i="1"/>
  <c r="AI135" i="1"/>
  <c r="AJ135" i="1"/>
  <c r="AK135" i="1"/>
  <c r="AL135" i="1"/>
  <c r="AM135" i="1"/>
  <c r="AN135" i="1"/>
  <c r="AO135" i="1"/>
  <c r="AP135" i="1"/>
  <c r="AQ135" i="1"/>
  <c r="AR135" i="1"/>
  <c r="AT135" i="1"/>
  <c r="AU135" i="1"/>
  <c r="AV135" i="1"/>
  <c r="AW135" i="1"/>
  <c r="AX135" i="1"/>
  <c r="AY135" i="1"/>
  <c r="AZ135" i="1"/>
  <c r="BA135" i="1"/>
  <c r="BB135" i="1"/>
  <c r="BC135" i="1"/>
  <c r="F128" i="1"/>
  <c r="G128" i="1"/>
  <c r="H128" i="1"/>
  <c r="I128" i="1"/>
  <c r="J128" i="1"/>
  <c r="K128" i="1"/>
  <c r="L128" i="1"/>
  <c r="M128" i="1"/>
  <c r="Y128" i="1"/>
  <c r="Z128" i="1"/>
  <c r="AA128" i="1"/>
  <c r="AB128" i="1"/>
  <c r="AC128" i="1"/>
  <c r="AD128" i="1"/>
  <c r="AF128" i="1"/>
  <c r="AG128" i="1"/>
  <c r="AH128" i="1"/>
  <c r="AI128" i="1"/>
  <c r="AJ128" i="1"/>
  <c r="AK128" i="1"/>
  <c r="AL128" i="1"/>
  <c r="AM128" i="1"/>
  <c r="AN128" i="1"/>
  <c r="AO128" i="1"/>
  <c r="AP128" i="1"/>
  <c r="AQ128" i="1"/>
  <c r="AR128" i="1"/>
  <c r="AT128" i="1"/>
  <c r="AU128" i="1"/>
  <c r="AV128" i="1"/>
  <c r="AW128" i="1"/>
  <c r="AX128" i="1"/>
  <c r="AY128" i="1"/>
  <c r="AZ128" i="1"/>
  <c r="BA128" i="1"/>
  <c r="BB128" i="1"/>
  <c r="BC128" i="1"/>
  <c r="F129" i="1"/>
  <c r="G129" i="1"/>
  <c r="H129" i="1"/>
  <c r="I129" i="1"/>
  <c r="J129" i="1"/>
  <c r="K129" i="1"/>
  <c r="L129" i="1"/>
  <c r="M129" i="1"/>
  <c r="Y129" i="1"/>
  <c r="Z129" i="1"/>
  <c r="AA129" i="1"/>
  <c r="AB129" i="1"/>
  <c r="AC129" i="1"/>
  <c r="AD129" i="1"/>
  <c r="AF129" i="1"/>
  <c r="AG129" i="1"/>
  <c r="AH129" i="1"/>
  <c r="AI129" i="1"/>
  <c r="AJ129" i="1"/>
  <c r="AK129" i="1"/>
  <c r="AL129" i="1"/>
  <c r="AM129" i="1"/>
  <c r="AN129" i="1"/>
  <c r="AO129" i="1"/>
  <c r="AP129" i="1"/>
  <c r="AQ129" i="1"/>
  <c r="AR129" i="1"/>
  <c r="AT129" i="1"/>
  <c r="AU129" i="1"/>
  <c r="AV129" i="1"/>
  <c r="AW129" i="1"/>
  <c r="AX129" i="1"/>
  <c r="AY129" i="1"/>
  <c r="AZ129" i="1"/>
  <c r="BA129" i="1"/>
  <c r="BB129" i="1"/>
  <c r="BC129" i="1"/>
  <c r="F130" i="1"/>
  <c r="G130" i="1"/>
  <c r="H130" i="1"/>
  <c r="I130" i="1"/>
  <c r="J130" i="1"/>
  <c r="K130" i="1"/>
  <c r="L130" i="1"/>
  <c r="M130" i="1"/>
  <c r="Y130" i="1"/>
  <c r="Z130" i="1"/>
  <c r="AA130" i="1"/>
  <c r="AB130" i="1"/>
  <c r="AC130" i="1"/>
  <c r="AD130" i="1"/>
  <c r="AF130" i="1"/>
  <c r="AG130" i="1"/>
  <c r="AH130" i="1"/>
  <c r="AI130" i="1"/>
  <c r="AJ130" i="1"/>
  <c r="AK130" i="1"/>
  <c r="AL130" i="1"/>
  <c r="AM130" i="1"/>
  <c r="AN130" i="1"/>
  <c r="AO130" i="1"/>
  <c r="AP130" i="1"/>
  <c r="AQ130" i="1"/>
  <c r="AR130" i="1"/>
  <c r="AT130" i="1"/>
  <c r="AU130" i="1"/>
  <c r="AV130" i="1"/>
  <c r="AW130" i="1"/>
  <c r="AX130" i="1"/>
  <c r="AY130" i="1"/>
  <c r="AZ130" i="1"/>
  <c r="BA130" i="1"/>
  <c r="BB130" i="1"/>
  <c r="BC130" i="1"/>
  <c r="F131" i="1"/>
  <c r="G131" i="1"/>
  <c r="H131" i="1"/>
  <c r="I131" i="1"/>
  <c r="J131" i="1"/>
  <c r="K131" i="1"/>
  <c r="L131" i="1"/>
  <c r="M131" i="1"/>
  <c r="Y131" i="1"/>
  <c r="Z131" i="1"/>
  <c r="AA131" i="1"/>
  <c r="AB131" i="1"/>
  <c r="AC131" i="1"/>
  <c r="AD131" i="1"/>
  <c r="AF131" i="1"/>
  <c r="AG131" i="1"/>
  <c r="AH131" i="1"/>
  <c r="AI131" i="1"/>
  <c r="AJ131" i="1"/>
  <c r="AK131" i="1"/>
  <c r="AL131" i="1"/>
  <c r="AM131" i="1"/>
  <c r="AN131" i="1"/>
  <c r="AO131" i="1"/>
  <c r="AP131" i="1"/>
  <c r="AQ131" i="1"/>
  <c r="AR131" i="1"/>
  <c r="AT131" i="1"/>
  <c r="AU131" i="1"/>
  <c r="AV131" i="1"/>
  <c r="AW131" i="1"/>
  <c r="AX131" i="1"/>
  <c r="AY131" i="1"/>
  <c r="AZ131" i="1"/>
  <c r="BA131" i="1"/>
  <c r="BB131" i="1"/>
  <c r="BC131" i="1"/>
  <c r="F124" i="1" l="1"/>
  <c r="G124" i="1"/>
  <c r="H124" i="1"/>
  <c r="I124" i="1"/>
  <c r="J124" i="1"/>
  <c r="K124" i="1"/>
  <c r="L124" i="1"/>
  <c r="M124" i="1"/>
  <c r="Y124" i="1"/>
  <c r="Z124" i="1"/>
  <c r="AA124" i="1"/>
  <c r="AB124" i="1"/>
  <c r="AC124" i="1"/>
  <c r="AD124" i="1"/>
  <c r="AF124" i="1"/>
  <c r="AG124" i="1"/>
  <c r="AH124" i="1"/>
  <c r="AI124" i="1"/>
  <c r="AJ124" i="1"/>
  <c r="AK124" i="1"/>
  <c r="AL124" i="1"/>
  <c r="AM124" i="1"/>
  <c r="AN124" i="1"/>
  <c r="AO124" i="1"/>
  <c r="AP124" i="1"/>
  <c r="AQ124" i="1"/>
  <c r="AR124" i="1"/>
  <c r="AT124" i="1"/>
  <c r="AU124" i="1"/>
  <c r="AV124" i="1"/>
  <c r="AW124" i="1"/>
  <c r="AX124" i="1"/>
  <c r="AY124" i="1"/>
  <c r="AZ124" i="1"/>
  <c r="BA124" i="1"/>
  <c r="BB124" i="1"/>
  <c r="BC124" i="1"/>
  <c r="F125" i="1"/>
  <c r="G125" i="1"/>
  <c r="H125" i="1"/>
  <c r="I125" i="1"/>
  <c r="J125" i="1"/>
  <c r="K125" i="1"/>
  <c r="L125" i="1"/>
  <c r="M125" i="1"/>
  <c r="Y125" i="1"/>
  <c r="Z125" i="1"/>
  <c r="AA125" i="1"/>
  <c r="AB125" i="1"/>
  <c r="AC125" i="1"/>
  <c r="AD125" i="1"/>
  <c r="AF125" i="1"/>
  <c r="AG125" i="1"/>
  <c r="AH125" i="1"/>
  <c r="AI125" i="1"/>
  <c r="AJ125" i="1"/>
  <c r="AK125" i="1"/>
  <c r="AL125" i="1"/>
  <c r="AM125" i="1"/>
  <c r="AN125" i="1"/>
  <c r="AO125" i="1"/>
  <c r="AP125" i="1"/>
  <c r="AQ125" i="1"/>
  <c r="AR125" i="1"/>
  <c r="AT125" i="1"/>
  <c r="AU125" i="1"/>
  <c r="AV125" i="1"/>
  <c r="AW125" i="1"/>
  <c r="AX125" i="1"/>
  <c r="AY125" i="1"/>
  <c r="AZ125" i="1"/>
  <c r="BA125" i="1"/>
  <c r="BB125" i="1"/>
  <c r="BC125" i="1"/>
  <c r="F126" i="1"/>
  <c r="G126" i="1"/>
  <c r="H126" i="1"/>
  <c r="I126" i="1"/>
  <c r="J126" i="1"/>
  <c r="K126" i="1"/>
  <c r="L126" i="1"/>
  <c r="M126" i="1"/>
  <c r="Y126" i="1"/>
  <c r="Z126" i="1"/>
  <c r="AA126" i="1"/>
  <c r="AB126" i="1"/>
  <c r="AC126" i="1"/>
  <c r="AD126" i="1"/>
  <c r="AF126" i="1"/>
  <c r="AG126" i="1"/>
  <c r="AH126" i="1"/>
  <c r="AI126" i="1"/>
  <c r="AJ126" i="1"/>
  <c r="AK126" i="1"/>
  <c r="AL126" i="1"/>
  <c r="AM126" i="1"/>
  <c r="AN126" i="1"/>
  <c r="AO126" i="1"/>
  <c r="AP126" i="1"/>
  <c r="AQ126" i="1"/>
  <c r="AR126" i="1"/>
  <c r="AT126" i="1"/>
  <c r="AU126" i="1"/>
  <c r="AV126" i="1"/>
  <c r="AW126" i="1"/>
  <c r="AX126" i="1"/>
  <c r="AY126" i="1"/>
  <c r="AZ126" i="1"/>
  <c r="BA126" i="1"/>
  <c r="BB126" i="1"/>
  <c r="BC126" i="1"/>
  <c r="F127" i="1"/>
  <c r="G127" i="1"/>
  <c r="H127" i="1"/>
  <c r="I127" i="1"/>
  <c r="J127" i="1"/>
  <c r="K127" i="1"/>
  <c r="L127" i="1"/>
  <c r="M127" i="1"/>
  <c r="Y127" i="1"/>
  <c r="Z127" i="1"/>
  <c r="AA127" i="1"/>
  <c r="AB127" i="1"/>
  <c r="AC127" i="1"/>
  <c r="AD127" i="1"/>
  <c r="AF127" i="1"/>
  <c r="AG127" i="1"/>
  <c r="AH127" i="1"/>
  <c r="AI127" i="1"/>
  <c r="AJ127" i="1"/>
  <c r="AK127" i="1"/>
  <c r="AL127" i="1"/>
  <c r="AM127" i="1"/>
  <c r="AN127" i="1"/>
  <c r="AO127" i="1"/>
  <c r="AP127" i="1"/>
  <c r="AQ127" i="1"/>
  <c r="AR127" i="1"/>
  <c r="AT127" i="1"/>
  <c r="AU127" i="1"/>
  <c r="AV127" i="1"/>
  <c r="AW127" i="1"/>
  <c r="AX127" i="1"/>
  <c r="AY127" i="1"/>
  <c r="AZ127" i="1"/>
  <c r="BA127" i="1"/>
  <c r="BB127" i="1"/>
  <c r="BC127" i="1"/>
  <c r="F114" i="1" l="1"/>
  <c r="G114" i="1"/>
  <c r="H114" i="1"/>
  <c r="I114" i="1"/>
  <c r="J114" i="1"/>
  <c r="K114" i="1"/>
  <c r="L114" i="1"/>
  <c r="M114" i="1"/>
  <c r="F115" i="1" l="1"/>
  <c r="G115" i="1"/>
  <c r="H115" i="1"/>
  <c r="I115" i="1"/>
  <c r="J115" i="1"/>
  <c r="K115" i="1"/>
  <c r="L115" i="1"/>
  <c r="M115" i="1"/>
  <c r="Y115" i="1"/>
  <c r="Z115" i="1"/>
  <c r="AA115" i="1"/>
  <c r="AB115" i="1"/>
  <c r="AC115" i="1"/>
  <c r="AD115" i="1"/>
  <c r="AF115" i="1"/>
  <c r="AG115" i="1"/>
  <c r="AH115" i="1"/>
  <c r="AI115" i="1"/>
  <c r="AJ115" i="1"/>
  <c r="AK115" i="1"/>
  <c r="AL115" i="1"/>
  <c r="AM115" i="1"/>
  <c r="AN115" i="1"/>
  <c r="AO115" i="1"/>
  <c r="AP115" i="1"/>
  <c r="AQ115" i="1"/>
  <c r="AR115" i="1"/>
  <c r="AT115" i="1"/>
  <c r="AU115" i="1"/>
  <c r="AV115" i="1"/>
  <c r="AW115" i="1"/>
  <c r="AX115" i="1"/>
  <c r="AY115" i="1"/>
  <c r="AZ115" i="1"/>
  <c r="BA115" i="1"/>
  <c r="BB115" i="1"/>
  <c r="BC115" i="1"/>
  <c r="F116" i="1"/>
  <c r="G116" i="1"/>
  <c r="H116" i="1"/>
  <c r="I116" i="1"/>
  <c r="J116" i="1"/>
  <c r="K116" i="1"/>
  <c r="L116" i="1"/>
  <c r="M116" i="1"/>
  <c r="Y116" i="1"/>
  <c r="Z116" i="1"/>
  <c r="AA116" i="1"/>
  <c r="AB116" i="1"/>
  <c r="AC116" i="1"/>
  <c r="AD116" i="1"/>
  <c r="AF116" i="1"/>
  <c r="AG116" i="1"/>
  <c r="AH116" i="1"/>
  <c r="AI116" i="1"/>
  <c r="AJ116" i="1"/>
  <c r="AK116" i="1"/>
  <c r="AL116" i="1"/>
  <c r="AM116" i="1"/>
  <c r="AN116" i="1"/>
  <c r="AO116" i="1"/>
  <c r="AP116" i="1"/>
  <c r="AQ116" i="1"/>
  <c r="AR116" i="1"/>
  <c r="AT116" i="1"/>
  <c r="AU116" i="1"/>
  <c r="AV116" i="1"/>
  <c r="AW116" i="1"/>
  <c r="AX116" i="1"/>
  <c r="AY116" i="1"/>
  <c r="AZ116" i="1"/>
  <c r="BA116" i="1"/>
  <c r="BB116" i="1"/>
  <c r="BC116" i="1"/>
  <c r="F117" i="1"/>
  <c r="G117" i="1"/>
  <c r="H117" i="1"/>
  <c r="I117" i="1"/>
  <c r="J117" i="1"/>
  <c r="K117" i="1"/>
  <c r="L117" i="1"/>
  <c r="M117" i="1"/>
  <c r="Y117" i="1"/>
  <c r="Z117" i="1"/>
  <c r="AA117" i="1"/>
  <c r="AB117" i="1"/>
  <c r="AC117" i="1"/>
  <c r="AD117" i="1"/>
  <c r="AF117" i="1"/>
  <c r="AG117" i="1"/>
  <c r="AH117" i="1"/>
  <c r="AI117" i="1"/>
  <c r="AJ117" i="1"/>
  <c r="AK117" i="1"/>
  <c r="AL117" i="1"/>
  <c r="AM117" i="1"/>
  <c r="AN117" i="1"/>
  <c r="AO117" i="1"/>
  <c r="AP117" i="1"/>
  <c r="AQ117" i="1"/>
  <c r="AR117" i="1"/>
  <c r="AT117" i="1"/>
  <c r="AU117" i="1"/>
  <c r="AV117" i="1"/>
  <c r="AW117" i="1"/>
  <c r="AX117" i="1"/>
  <c r="AY117" i="1"/>
  <c r="AZ117" i="1"/>
  <c r="BA117" i="1"/>
  <c r="BB117" i="1"/>
  <c r="BC117" i="1"/>
  <c r="F118" i="1"/>
  <c r="G118" i="1"/>
  <c r="H118" i="1"/>
  <c r="I118" i="1"/>
  <c r="J118" i="1"/>
  <c r="K118" i="1"/>
  <c r="L118" i="1"/>
  <c r="M118" i="1"/>
  <c r="Y118" i="1"/>
  <c r="Z118" i="1"/>
  <c r="AA118" i="1"/>
  <c r="AB118" i="1"/>
  <c r="AC118" i="1"/>
  <c r="AD118" i="1"/>
  <c r="AF118" i="1"/>
  <c r="AG118" i="1"/>
  <c r="AH118" i="1"/>
  <c r="AI118" i="1"/>
  <c r="AJ118" i="1"/>
  <c r="AK118" i="1"/>
  <c r="AL118" i="1"/>
  <c r="AM118" i="1"/>
  <c r="AN118" i="1"/>
  <c r="AO118" i="1"/>
  <c r="AP118" i="1"/>
  <c r="AQ118" i="1"/>
  <c r="AR118" i="1"/>
  <c r="AT118" i="1"/>
  <c r="AU118" i="1"/>
  <c r="AV118" i="1"/>
  <c r="AW118" i="1"/>
  <c r="AX118" i="1"/>
  <c r="AY118" i="1"/>
  <c r="AZ118" i="1"/>
  <c r="BA118" i="1"/>
  <c r="BB118" i="1"/>
  <c r="BC118" i="1"/>
  <c r="F119" i="1"/>
  <c r="G119" i="1"/>
  <c r="H119" i="1"/>
  <c r="I119" i="1"/>
  <c r="J119" i="1"/>
  <c r="K119" i="1"/>
  <c r="L119" i="1"/>
  <c r="M119" i="1"/>
  <c r="Y119" i="1"/>
  <c r="Z119" i="1"/>
  <c r="AA119" i="1"/>
  <c r="AB119" i="1"/>
  <c r="AC119" i="1"/>
  <c r="AD119" i="1"/>
  <c r="AF119" i="1"/>
  <c r="AG119" i="1"/>
  <c r="AH119" i="1"/>
  <c r="AI119" i="1"/>
  <c r="AJ119" i="1"/>
  <c r="AK119" i="1"/>
  <c r="AL119" i="1"/>
  <c r="AM119" i="1"/>
  <c r="AN119" i="1"/>
  <c r="AO119" i="1"/>
  <c r="AP119" i="1"/>
  <c r="AQ119" i="1"/>
  <c r="AR119" i="1"/>
  <c r="AT119" i="1"/>
  <c r="AU119" i="1"/>
  <c r="AV119" i="1"/>
  <c r="AW119" i="1"/>
  <c r="AX119" i="1"/>
  <c r="AY119" i="1"/>
  <c r="AZ119" i="1"/>
  <c r="BA119" i="1"/>
  <c r="BB119" i="1"/>
  <c r="BC119" i="1"/>
  <c r="F120" i="1"/>
  <c r="G120" i="1"/>
  <c r="H120" i="1"/>
  <c r="I120" i="1"/>
  <c r="J120" i="1"/>
  <c r="K120" i="1"/>
  <c r="L120" i="1"/>
  <c r="M120" i="1"/>
  <c r="Y120" i="1"/>
  <c r="Z120" i="1"/>
  <c r="AA120" i="1"/>
  <c r="AB120" i="1"/>
  <c r="AC120" i="1"/>
  <c r="AD120" i="1"/>
  <c r="AF120" i="1"/>
  <c r="AG120" i="1"/>
  <c r="AH120" i="1"/>
  <c r="AI120" i="1"/>
  <c r="AJ120" i="1"/>
  <c r="AK120" i="1"/>
  <c r="AL120" i="1"/>
  <c r="AM120" i="1"/>
  <c r="AN120" i="1"/>
  <c r="AO120" i="1"/>
  <c r="AP120" i="1"/>
  <c r="AQ120" i="1"/>
  <c r="AR120" i="1"/>
  <c r="AT120" i="1"/>
  <c r="AU120" i="1"/>
  <c r="AV120" i="1"/>
  <c r="AW120" i="1"/>
  <c r="AX120" i="1"/>
  <c r="AY120" i="1"/>
  <c r="AZ120" i="1"/>
  <c r="BA120" i="1"/>
  <c r="BB120" i="1"/>
  <c r="BC120" i="1"/>
  <c r="F121" i="1"/>
  <c r="G121" i="1"/>
  <c r="H121" i="1"/>
  <c r="I121" i="1"/>
  <c r="J121" i="1"/>
  <c r="K121" i="1"/>
  <c r="L121" i="1"/>
  <c r="M121" i="1"/>
  <c r="Y121" i="1"/>
  <c r="Z121" i="1"/>
  <c r="AA121" i="1"/>
  <c r="AB121" i="1"/>
  <c r="AC121" i="1"/>
  <c r="AD121" i="1"/>
  <c r="AF121" i="1"/>
  <c r="AG121" i="1"/>
  <c r="AH121" i="1"/>
  <c r="AI121" i="1"/>
  <c r="AJ121" i="1"/>
  <c r="AK121" i="1"/>
  <c r="AL121" i="1"/>
  <c r="AM121" i="1"/>
  <c r="AN121" i="1"/>
  <c r="AO121" i="1"/>
  <c r="AP121" i="1"/>
  <c r="AQ121" i="1"/>
  <c r="AR121" i="1"/>
  <c r="AT121" i="1"/>
  <c r="AU121" i="1"/>
  <c r="AV121" i="1"/>
  <c r="AW121" i="1"/>
  <c r="AX121" i="1"/>
  <c r="AY121" i="1"/>
  <c r="AZ121" i="1"/>
  <c r="BA121" i="1"/>
  <c r="BB121" i="1"/>
  <c r="BC121" i="1"/>
  <c r="F122" i="1"/>
  <c r="G122" i="1"/>
  <c r="H122" i="1"/>
  <c r="I122" i="1"/>
  <c r="J122" i="1"/>
  <c r="K122" i="1"/>
  <c r="L122" i="1"/>
  <c r="M122" i="1"/>
  <c r="Y122" i="1"/>
  <c r="Z122" i="1"/>
  <c r="AA122" i="1"/>
  <c r="AB122" i="1"/>
  <c r="AC122" i="1"/>
  <c r="AD122" i="1"/>
  <c r="AF122" i="1"/>
  <c r="AG122" i="1"/>
  <c r="AH122" i="1"/>
  <c r="AI122" i="1"/>
  <c r="AJ122" i="1"/>
  <c r="AK122" i="1"/>
  <c r="AL122" i="1"/>
  <c r="AM122" i="1"/>
  <c r="AN122" i="1"/>
  <c r="AO122" i="1"/>
  <c r="AP122" i="1"/>
  <c r="AQ122" i="1"/>
  <c r="AR122" i="1"/>
  <c r="AT122" i="1"/>
  <c r="AU122" i="1"/>
  <c r="AV122" i="1"/>
  <c r="AW122" i="1"/>
  <c r="AX122" i="1"/>
  <c r="AY122" i="1"/>
  <c r="AZ122" i="1"/>
  <c r="BA122" i="1"/>
  <c r="BB122" i="1"/>
  <c r="BC122" i="1"/>
  <c r="F123" i="1"/>
  <c r="G123" i="1"/>
  <c r="H123" i="1"/>
  <c r="I123" i="1"/>
  <c r="J123" i="1"/>
  <c r="K123" i="1"/>
  <c r="L123" i="1"/>
  <c r="M123" i="1"/>
  <c r="Y123" i="1"/>
  <c r="Z123" i="1"/>
  <c r="AA123" i="1"/>
  <c r="AB123" i="1"/>
  <c r="AC123" i="1"/>
  <c r="AD123" i="1"/>
  <c r="AF123" i="1"/>
  <c r="AG123" i="1"/>
  <c r="AH123" i="1"/>
  <c r="AI123" i="1"/>
  <c r="AJ123" i="1"/>
  <c r="AK123" i="1"/>
  <c r="AL123" i="1"/>
  <c r="AM123" i="1"/>
  <c r="AN123" i="1"/>
  <c r="AO123" i="1"/>
  <c r="AP123" i="1"/>
  <c r="AQ123" i="1"/>
  <c r="AR123" i="1"/>
  <c r="AT123" i="1"/>
  <c r="AU123" i="1"/>
  <c r="AV123" i="1"/>
  <c r="AW123" i="1"/>
  <c r="AX123" i="1"/>
  <c r="AY123" i="1"/>
  <c r="AZ123" i="1"/>
  <c r="BA123" i="1"/>
  <c r="BB123" i="1"/>
  <c r="BC123" i="1"/>
  <c r="F101" i="1" l="1"/>
  <c r="G101" i="1"/>
  <c r="H101" i="1"/>
  <c r="I101" i="1"/>
  <c r="J101" i="1"/>
  <c r="K101" i="1"/>
  <c r="L101" i="1"/>
  <c r="M101" i="1"/>
  <c r="Y101" i="1"/>
  <c r="Z101" i="1"/>
  <c r="AA101" i="1"/>
  <c r="AB101" i="1"/>
  <c r="AC101" i="1"/>
  <c r="AD101" i="1"/>
  <c r="AF101" i="1"/>
  <c r="AG101" i="1"/>
  <c r="AH101" i="1"/>
  <c r="AI101" i="1"/>
  <c r="AJ101" i="1"/>
  <c r="AK101" i="1"/>
  <c r="AL101" i="1"/>
  <c r="AM101" i="1"/>
  <c r="AN101" i="1"/>
  <c r="AO101" i="1"/>
  <c r="AP101" i="1"/>
  <c r="AQ101" i="1"/>
  <c r="AR101" i="1"/>
  <c r="AT101" i="1"/>
  <c r="AU101" i="1"/>
  <c r="AV101" i="1"/>
  <c r="AW101" i="1"/>
  <c r="AX101" i="1"/>
  <c r="AY101" i="1"/>
  <c r="AZ101" i="1"/>
  <c r="BA101" i="1"/>
  <c r="BB101" i="1"/>
  <c r="BC101" i="1"/>
  <c r="F102" i="1"/>
  <c r="G102" i="1"/>
  <c r="H102" i="1"/>
  <c r="I102" i="1"/>
  <c r="J102" i="1"/>
  <c r="K102" i="1"/>
  <c r="L102" i="1"/>
  <c r="M102" i="1"/>
  <c r="Y102" i="1"/>
  <c r="Z102" i="1"/>
  <c r="AA102" i="1"/>
  <c r="AB102" i="1"/>
  <c r="AC102" i="1"/>
  <c r="AD102" i="1"/>
  <c r="AF102" i="1"/>
  <c r="AG102" i="1"/>
  <c r="AH102" i="1"/>
  <c r="AI102" i="1"/>
  <c r="AJ102" i="1"/>
  <c r="AK102" i="1"/>
  <c r="AL102" i="1"/>
  <c r="AM102" i="1"/>
  <c r="AN102" i="1"/>
  <c r="AO102" i="1"/>
  <c r="AP102" i="1"/>
  <c r="AQ102" i="1"/>
  <c r="AR102" i="1"/>
  <c r="AT102" i="1"/>
  <c r="AU102" i="1"/>
  <c r="AV102" i="1"/>
  <c r="AW102" i="1"/>
  <c r="AX102" i="1"/>
  <c r="AY102" i="1"/>
  <c r="AZ102" i="1"/>
  <c r="BA102" i="1"/>
  <c r="BB102" i="1"/>
  <c r="BC102" i="1"/>
  <c r="F103" i="1"/>
  <c r="G103" i="1"/>
  <c r="H103" i="1"/>
  <c r="I103" i="1"/>
  <c r="J103" i="1"/>
  <c r="K103" i="1"/>
  <c r="L103" i="1"/>
  <c r="M103" i="1"/>
  <c r="Y103" i="1"/>
  <c r="Z103" i="1"/>
  <c r="AA103" i="1"/>
  <c r="AB103" i="1"/>
  <c r="AC103" i="1"/>
  <c r="AD103" i="1"/>
  <c r="AF103" i="1"/>
  <c r="AG103" i="1"/>
  <c r="AH103" i="1"/>
  <c r="AI103" i="1"/>
  <c r="AJ103" i="1"/>
  <c r="AK103" i="1"/>
  <c r="AL103" i="1"/>
  <c r="AM103" i="1"/>
  <c r="AN103" i="1"/>
  <c r="AO103" i="1"/>
  <c r="AP103" i="1"/>
  <c r="AQ103" i="1"/>
  <c r="AR103" i="1"/>
  <c r="AT103" i="1"/>
  <c r="AU103" i="1"/>
  <c r="AV103" i="1"/>
  <c r="AW103" i="1"/>
  <c r="AX103" i="1"/>
  <c r="AY103" i="1"/>
  <c r="AZ103" i="1"/>
  <c r="BA103" i="1"/>
  <c r="BB103" i="1"/>
  <c r="BC103" i="1"/>
  <c r="F104" i="1"/>
  <c r="G104" i="1"/>
  <c r="H104" i="1"/>
  <c r="I104" i="1"/>
  <c r="J104" i="1"/>
  <c r="K104" i="1"/>
  <c r="L104" i="1"/>
  <c r="M104" i="1"/>
  <c r="Y104" i="1"/>
  <c r="Z104" i="1"/>
  <c r="AA104" i="1"/>
  <c r="AB104" i="1"/>
  <c r="AC104" i="1"/>
  <c r="AD104" i="1"/>
  <c r="AF104" i="1"/>
  <c r="AG104" i="1"/>
  <c r="AH104" i="1"/>
  <c r="AI104" i="1"/>
  <c r="AJ104" i="1"/>
  <c r="AK104" i="1"/>
  <c r="AL104" i="1"/>
  <c r="AM104" i="1"/>
  <c r="AN104" i="1"/>
  <c r="AO104" i="1"/>
  <c r="AP104" i="1"/>
  <c r="AQ104" i="1"/>
  <c r="AR104" i="1"/>
  <c r="AT104" i="1"/>
  <c r="AU104" i="1"/>
  <c r="AV104" i="1"/>
  <c r="AW104" i="1"/>
  <c r="AX104" i="1"/>
  <c r="AY104" i="1"/>
  <c r="AZ104" i="1"/>
  <c r="BA104" i="1"/>
  <c r="BB104" i="1"/>
  <c r="BC104" i="1"/>
  <c r="F105" i="1"/>
  <c r="G105" i="1"/>
  <c r="H105" i="1"/>
  <c r="I105" i="1"/>
  <c r="J105" i="1"/>
  <c r="K105" i="1"/>
  <c r="L105" i="1"/>
  <c r="M105" i="1"/>
  <c r="Y105" i="1"/>
  <c r="Z105" i="1"/>
  <c r="AA105" i="1"/>
  <c r="AB105" i="1"/>
  <c r="AC105" i="1"/>
  <c r="AD105" i="1"/>
  <c r="AF105" i="1"/>
  <c r="AG105" i="1"/>
  <c r="AH105" i="1"/>
  <c r="AI105" i="1"/>
  <c r="AJ105" i="1"/>
  <c r="AK105" i="1"/>
  <c r="AL105" i="1"/>
  <c r="AM105" i="1"/>
  <c r="AN105" i="1"/>
  <c r="AO105" i="1"/>
  <c r="AP105" i="1"/>
  <c r="AQ105" i="1"/>
  <c r="AR105" i="1"/>
  <c r="AT105" i="1"/>
  <c r="AU105" i="1"/>
  <c r="AV105" i="1"/>
  <c r="AW105" i="1"/>
  <c r="AX105" i="1"/>
  <c r="AY105" i="1"/>
  <c r="AZ105" i="1"/>
  <c r="BA105" i="1"/>
  <c r="BB105" i="1"/>
  <c r="BC105" i="1"/>
  <c r="F106" i="1"/>
  <c r="G106" i="1"/>
  <c r="H106" i="1"/>
  <c r="I106" i="1"/>
  <c r="J106" i="1"/>
  <c r="K106" i="1"/>
  <c r="L106" i="1"/>
  <c r="M106" i="1"/>
  <c r="Y106" i="1"/>
  <c r="Z106" i="1"/>
  <c r="AA106" i="1"/>
  <c r="AB106" i="1"/>
  <c r="AC106" i="1"/>
  <c r="AD106" i="1"/>
  <c r="AF106" i="1"/>
  <c r="AG106" i="1"/>
  <c r="AH106" i="1"/>
  <c r="AI106" i="1"/>
  <c r="AJ106" i="1"/>
  <c r="AK106" i="1"/>
  <c r="AL106" i="1"/>
  <c r="AM106" i="1"/>
  <c r="AN106" i="1"/>
  <c r="AO106" i="1"/>
  <c r="AP106" i="1"/>
  <c r="AQ106" i="1"/>
  <c r="AR106" i="1"/>
  <c r="AT106" i="1"/>
  <c r="AU106" i="1"/>
  <c r="AV106" i="1"/>
  <c r="AW106" i="1"/>
  <c r="AX106" i="1"/>
  <c r="AY106" i="1"/>
  <c r="AZ106" i="1"/>
  <c r="BA106" i="1"/>
  <c r="BB106" i="1"/>
  <c r="BC106" i="1"/>
  <c r="F107" i="1"/>
  <c r="G107" i="1"/>
  <c r="H107" i="1"/>
  <c r="I107" i="1"/>
  <c r="J107" i="1"/>
  <c r="K107" i="1"/>
  <c r="L107" i="1"/>
  <c r="M107" i="1"/>
  <c r="Y107" i="1"/>
  <c r="Z107" i="1"/>
  <c r="AA107" i="1"/>
  <c r="AB107" i="1"/>
  <c r="AC107" i="1"/>
  <c r="AD107" i="1"/>
  <c r="AF107" i="1"/>
  <c r="AG107" i="1"/>
  <c r="AH107" i="1"/>
  <c r="AI107" i="1"/>
  <c r="AJ107" i="1"/>
  <c r="AK107" i="1"/>
  <c r="AL107" i="1"/>
  <c r="AM107" i="1"/>
  <c r="AN107" i="1"/>
  <c r="AO107" i="1"/>
  <c r="AP107" i="1"/>
  <c r="AQ107" i="1"/>
  <c r="AR107" i="1"/>
  <c r="AT107" i="1"/>
  <c r="AU107" i="1"/>
  <c r="AV107" i="1"/>
  <c r="AW107" i="1"/>
  <c r="AX107" i="1"/>
  <c r="AY107" i="1"/>
  <c r="AZ107" i="1"/>
  <c r="BA107" i="1"/>
  <c r="BB107" i="1"/>
  <c r="BC107" i="1"/>
  <c r="F108" i="1"/>
  <c r="G108" i="1"/>
  <c r="H108" i="1"/>
  <c r="I108" i="1"/>
  <c r="J108" i="1"/>
  <c r="K108" i="1"/>
  <c r="L108" i="1"/>
  <c r="M108" i="1"/>
  <c r="Y108" i="1"/>
  <c r="Z108" i="1"/>
  <c r="AA108" i="1"/>
  <c r="AB108" i="1"/>
  <c r="AC108" i="1"/>
  <c r="AD108" i="1"/>
  <c r="AF108" i="1"/>
  <c r="AG108" i="1"/>
  <c r="AH108" i="1"/>
  <c r="AI108" i="1"/>
  <c r="AJ108" i="1"/>
  <c r="AK108" i="1"/>
  <c r="AL108" i="1"/>
  <c r="AM108" i="1"/>
  <c r="AN108" i="1"/>
  <c r="AO108" i="1"/>
  <c r="AP108" i="1"/>
  <c r="AQ108" i="1"/>
  <c r="AR108" i="1"/>
  <c r="AT108" i="1"/>
  <c r="AU108" i="1"/>
  <c r="AV108" i="1"/>
  <c r="AW108" i="1"/>
  <c r="AX108" i="1"/>
  <c r="AY108" i="1"/>
  <c r="AZ108" i="1"/>
  <c r="BA108" i="1"/>
  <c r="BB108" i="1"/>
  <c r="BC108" i="1"/>
  <c r="F109" i="1"/>
  <c r="G109" i="1"/>
  <c r="H109" i="1"/>
  <c r="I109" i="1"/>
  <c r="J109" i="1"/>
  <c r="K109" i="1"/>
  <c r="L109" i="1"/>
  <c r="M109" i="1"/>
  <c r="Y109" i="1"/>
  <c r="Z109" i="1"/>
  <c r="AA109" i="1"/>
  <c r="AB109" i="1"/>
  <c r="AC109" i="1"/>
  <c r="AD109" i="1"/>
  <c r="AF109" i="1"/>
  <c r="AG109" i="1"/>
  <c r="AH109" i="1"/>
  <c r="AI109" i="1"/>
  <c r="AJ109" i="1"/>
  <c r="AK109" i="1"/>
  <c r="AL109" i="1"/>
  <c r="AM109" i="1"/>
  <c r="AN109" i="1"/>
  <c r="AO109" i="1"/>
  <c r="AP109" i="1"/>
  <c r="AQ109" i="1"/>
  <c r="AR109" i="1"/>
  <c r="AT109" i="1"/>
  <c r="AU109" i="1"/>
  <c r="AV109" i="1"/>
  <c r="AW109" i="1"/>
  <c r="AX109" i="1"/>
  <c r="AY109" i="1"/>
  <c r="AZ109" i="1"/>
  <c r="BA109" i="1"/>
  <c r="BB109" i="1"/>
  <c r="BC109" i="1"/>
  <c r="F110" i="1"/>
  <c r="G110" i="1"/>
  <c r="H110" i="1"/>
  <c r="I110" i="1"/>
  <c r="J110" i="1"/>
  <c r="K110" i="1"/>
  <c r="L110" i="1"/>
  <c r="M110" i="1"/>
  <c r="Y110" i="1"/>
  <c r="Z110" i="1"/>
  <c r="AA110" i="1"/>
  <c r="AB110" i="1"/>
  <c r="AC110" i="1"/>
  <c r="AD110" i="1"/>
  <c r="AF110" i="1"/>
  <c r="AG110" i="1"/>
  <c r="AH110" i="1"/>
  <c r="AI110" i="1"/>
  <c r="AJ110" i="1"/>
  <c r="AK110" i="1"/>
  <c r="AL110" i="1"/>
  <c r="AM110" i="1"/>
  <c r="AN110" i="1"/>
  <c r="AO110" i="1"/>
  <c r="AP110" i="1"/>
  <c r="AQ110" i="1"/>
  <c r="AR110" i="1"/>
  <c r="AT110" i="1"/>
  <c r="AU110" i="1"/>
  <c r="AV110" i="1"/>
  <c r="AW110" i="1"/>
  <c r="AX110" i="1"/>
  <c r="AY110" i="1"/>
  <c r="AZ110" i="1"/>
  <c r="BA110" i="1"/>
  <c r="BB110" i="1"/>
  <c r="BC110" i="1"/>
  <c r="F111" i="1"/>
  <c r="G111" i="1"/>
  <c r="H111" i="1"/>
  <c r="I111" i="1"/>
  <c r="J111" i="1"/>
  <c r="K111" i="1"/>
  <c r="L111" i="1"/>
  <c r="M111" i="1"/>
  <c r="Y111" i="1"/>
  <c r="Z111" i="1"/>
  <c r="AA111" i="1"/>
  <c r="AB111" i="1"/>
  <c r="AC111" i="1"/>
  <c r="AD111" i="1"/>
  <c r="AF111" i="1"/>
  <c r="AG111" i="1"/>
  <c r="AH111" i="1"/>
  <c r="AI111" i="1"/>
  <c r="AJ111" i="1"/>
  <c r="AK111" i="1"/>
  <c r="AL111" i="1"/>
  <c r="AM111" i="1"/>
  <c r="AN111" i="1"/>
  <c r="AO111" i="1"/>
  <c r="AP111" i="1"/>
  <c r="AQ111" i="1"/>
  <c r="AR111" i="1"/>
  <c r="AT111" i="1"/>
  <c r="AU111" i="1"/>
  <c r="AV111" i="1"/>
  <c r="AW111" i="1"/>
  <c r="AX111" i="1"/>
  <c r="AY111" i="1"/>
  <c r="AZ111" i="1"/>
  <c r="BA111" i="1"/>
  <c r="BB111" i="1"/>
  <c r="BC111" i="1"/>
  <c r="F112" i="1"/>
  <c r="G112" i="1"/>
  <c r="H112" i="1"/>
  <c r="I112" i="1"/>
  <c r="J112" i="1"/>
  <c r="K112" i="1"/>
  <c r="L112" i="1"/>
  <c r="M112" i="1"/>
  <c r="Y112" i="1"/>
  <c r="Z112" i="1"/>
  <c r="AA112" i="1"/>
  <c r="AB112" i="1"/>
  <c r="AC112" i="1"/>
  <c r="AD112" i="1"/>
  <c r="AF112" i="1"/>
  <c r="AG112" i="1"/>
  <c r="AH112" i="1"/>
  <c r="AI112" i="1"/>
  <c r="AJ112" i="1"/>
  <c r="AK112" i="1"/>
  <c r="AL112" i="1"/>
  <c r="AM112" i="1"/>
  <c r="AN112" i="1"/>
  <c r="AO112" i="1"/>
  <c r="AP112" i="1"/>
  <c r="AQ112" i="1"/>
  <c r="AR112" i="1"/>
  <c r="AT112" i="1"/>
  <c r="AU112" i="1"/>
  <c r="AV112" i="1"/>
  <c r="AW112" i="1"/>
  <c r="AX112" i="1"/>
  <c r="AY112" i="1"/>
  <c r="AZ112" i="1"/>
  <c r="BA112" i="1"/>
  <c r="BB112" i="1"/>
  <c r="BC112" i="1"/>
  <c r="F113" i="1"/>
  <c r="G113" i="1"/>
  <c r="H113" i="1"/>
  <c r="I113" i="1"/>
  <c r="J113" i="1"/>
  <c r="K113" i="1"/>
  <c r="L113" i="1"/>
  <c r="M113" i="1"/>
  <c r="Y113" i="1"/>
  <c r="Z113" i="1"/>
  <c r="AA113" i="1"/>
  <c r="AB113" i="1"/>
  <c r="AC113" i="1"/>
  <c r="AD113" i="1"/>
  <c r="AF113" i="1"/>
  <c r="AG113" i="1"/>
  <c r="AH113" i="1"/>
  <c r="AI113" i="1"/>
  <c r="AJ113" i="1"/>
  <c r="AK113" i="1"/>
  <c r="AL113" i="1"/>
  <c r="AM113" i="1"/>
  <c r="AN113" i="1"/>
  <c r="AO113" i="1"/>
  <c r="AP113" i="1"/>
  <c r="AQ113" i="1"/>
  <c r="AR113" i="1"/>
  <c r="AT113" i="1"/>
  <c r="AU113" i="1"/>
  <c r="AV113" i="1"/>
  <c r="AW113" i="1"/>
  <c r="AX113" i="1"/>
  <c r="AY113" i="1"/>
  <c r="AZ113" i="1"/>
  <c r="BA113" i="1"/>
  <c r="BB113" i="1"/>
  <c r="BC113" i="1"/>
  <c r="Y114" i="1"/>
  <c r="Z114" i="1"/>
  <c r="AA114" i="1"/>
  <c r="AB114" i="1"/>
  <c r="AC114" i="1"/>
  <c r="AD114" i="1"/>
  <c r="AF114" i="1"/>
  <c r="AG114" i="1"/>
  <c r="AH114" i="1"/>
  <c r="AI114" i="1"/>
  <c r="AJ114" i="1"/>
  <c r="AK114" i="1"/>
  <c r="AL114" i="1"/>
  <c r="AM114" i="1"/>
  <c r="AN114" i="1"/>
  <c r="AO114" i="1"/>
  <c r="AP114" i="1"/>
  <c r="AQ114" i="1"/>
  <c r="AR114" i="1"/>
  <c r="AT114" i="1"/>
  <c r="AU114" i="1"/>
  <c r="AV114" i="1"/>
  <c r="AW114" i="1"/>
  <c r="AX114" i="1"/>
  <c r="AY114" i="1"/>
  <c r="AZ114" i="1"/>
  <c r="BA114" i="1"/>
  <c r="BB114" i="1"/>
  <c r="BC114" i="1"/>
  <c r="F27" i="1" l="1"/>
  <c r="G27" i="1"/>
  <c r="H27" i="1"/>
  <c r="I27" i="1"/>
  <c r="J27" i="1"/>
  <c r="K27" i="1"/>
  <c r="L27" i="1"/>
  <c r="M27" i="1"/>
  <c r="Y27" i="1"/>
  <c r="Z27" i="1"/>
  <c r="AA27" i="1"/>
  <c r="AB27" i="1"/>
  <c r="AC27" i="1"/>
  <c r="AD27" i="1"/>
  <c r="AF27" i="1"/>
  <c r="AG27" i="1"/>
  <c r="AH27" i="1"/>
  <c r="AI27" i="1"/>
  <c r="AJ27" i="1"/>
  <c r="AK27" i="1"/>
  <c r="AL27" i="1"/>
  <c r="AM27" i="1"/>
  <c r="AN27" i="1"/>
  <c r="AO27" i="1"/>
  <c r="AP27" i="1"/>
  <c r="AQ27" i="1"/>
  <c r="AR27" i="1"/>
  <c r="AT27" i="1"/>
  <c r="AU27" i="1"/>
  <c r="AV27" i="1"/>
  <c r="AW27" i="1"/>
  <c r="AX27" i="1"/>
  <c r="AY27" i="1"/>
  <c r="AZ27" i="1"/>
  <c r="BA27" i="1"/>
  <c r="BB27" i="1"/>
  <c r="BC27" i="1"/>
  <c r="BC100" i="1" l="1"/>
  <c r="BB100" i="1"/>
  <c r="BA100" i="1"/>
  <c r="AZ100" i="1"/>
  <c r="AY100" i="1"/>
  <c r="AX100" i="1"/>
  <c r="AW100" i="1"/>
  <c r="AV100" i="1"/>
  <c r="AU100" i="1"/>
  <c r="AT100" i="1"/>
  <c r="AR100" i="1"/>
  <c r="AQ100" i="1"/>
  <c r="AP100" i="1"/>
  <c r="AO100" i="1"/>
  <c r="AN100" i="1"/>
  <c r="AM100" i="1"/>
  <c r="AL100" i="1"/>
  <c r="AK100" i="1"/>
  <c r="AJ100" i="1"/>
  <c r="AI100" i="1"/>
  <c r="AH100" i="1"/>
  <c r="AG100" i="1"/>
  <c r="AF100" i="1"/>
  <c r="AD100" i="1"/>
  <c r="AC100" i="1"/>
  <c r="AB100" i="1"/>
  <c r="AA100" i="1"/>
  <c r="Z100" i="1"/>
  <c r="Y100" i="1"/>
  <c r="M100" i="1"/>
  <c r="L100" i="1"/>
  <c r="K100" i="1"/>
  <c r="J100" i="1"/>
  <c r="I100" i="1"/>
  <c r="H100" i="1"/>
  <c r="G100" i="1"/>
  <c r="F100" i="1"/>
  <c r="BC99" i="1"/>
  <c r="BB99" i="1"/>
  <c r="BA99" i="1"/>
  <c r="AZ99" i="1"/>
  <c r="AY99" i="1"/>
  <c r="AX99" i="1"/>
  <c r="AW99" i="1"/>
  <c r="AV99" i="1"/>
  <c r="AU99" i="1"/>
  <c r="AT99" i="1"/>
  <c r="AR99" i="1"/>
  <c r="AQ99" i="1"/>
  <c r="AP99" i="1"/>
  <c r="AO99" i="1"/>
  <c r="AN99" i="1"/>
  <c r="AM99" i="1"/>
  <c r="AL99" i="1"/>
  <c r="AK99" i="1"/>
  <c r="AJ99" i="1"/>
  <c r="AI99" i="1"/>
  <c r="AH99" i="1"/>
  <c r="AG99" i="1"/>
  <c r="AF99" i="1"/>
  <c r="AD99" i="1"/>
  <c r="AC99" i="1"/>
  <c r="AB99" i="1"/>
  <c r="AA99" i="1"/>
  <c r="Z99" i="1"/>
  <c r="Y99" i="1"/>
  <c r="M99" i="1"/>
  <c r="L99" i="1"/>
  <c r="K99" i="1"/>
  <c r="J99" i="1"/>
  <c r="I99" i="1"/>
  <c r="H99" i="1"/>
  <c r="G99" i="1"/>
  <c r="F99" i="1"/>
  <c r="BC98" i="1"/>
  <c r="BB98" i="1"/>
  <c r="BA98" i="1"/>
  <c r="AZ98" i="1"/>
  <c r="AY98" i="1"/>
  <c r="AX98" i="1"/>
  <c r="AW98" i="1"/>
  <c r="AV98" i="1"/>
  <c r="AU98" i="1"/>
  <c r="AT98" i="1"/>
  <c r="AR98" i="1"/>
  <c r="AQ98" i="1"/>
  <c r="AP98" i="1"/>
  <c r="AO98" i="1"/>
  <c r="AN98" i="1"/>
  <c r="AM98" i="1"/>
  <c r="AL98" i="1"/>
  <c r="AK98" i="1"/>
  <c r="AJ98" i="1"/>
  <c r="AI98" i="1"/>
  <c r="AH98" i="1"/>
  <c r="AG98" i="1"/>
  <c r="AF98" i="1"/>
  <c r="AD98" i="1"/>
  <c r="AC98" i="1"/>
  <c r="AB98" i="1"/>
  <c r="AA98" i="1"/>
  <c r="Z98" i="1"/>
  <c r="Y98" i="1"/>
  <c r="M98" i="1"/>
  <c r="L98" i="1"/>
  <c r="K98" i="1"/>
  <c r="J98" i="1"/>
  <c r="I98" i="1"/>
  <c r="H98" i="1"/>
  <c r="G98" i="1"/>
  <c r="F98" i="1"/>
  <c r="BC97" i="1"/>
  <c r="BB97" i="1"/>
  <c r="BA97" i="1"/>
  <c r="AZ97" i="1"/>
  <c r="AY97" i="1"/>
  <c r="AX97" i="1"/>
  <c r="AW97" i="1"/>
  <c r="AV97" i="1"/>
  <c r="AU97" i="1"/>
  <c r="AT97" i="1"/>
  <c r="AR97" i="1"/>
  <c r="AQ97" i="1"/>
  <c r="AP97" i="1"/>
  <c r="AO97" i="1"/>
  <c r="AN97" i="1"/>
  <c r="AM97" i="1"/>
  <c r="AL97" i="1"/>
  <c r="AK97" i="1"/>
  <c r="AJ97" i="1"/>
  <c r="AI97" i="1"/>
  <c r="AH97" i="1"/>
  <c r="AG97" i="1"/>
  <c r="AF97" i="1"/>
  <c r="AD97" i="1"/>
  <c r="AC97" i="1"/>
  <c r="AB97" i="1"/>
  <c r="AA97" i="1"/>
  <c r="Z97" i="1"/>
  <c r="Y97" i="1"/>
  <c r="M97" i="1"/>
  <c r="L97" i="1"/>
  <c r="K97" i="1"/>
  <c r="J97" i="1"/>
  <c r="I97" i="1"/>
  <c r="H97" i="1"/>
  <c r="G97" i="1"/>
  <c r="F97" i="1"/>
  <c r="BC96" i="1"/>
  <c r="BB96" i="1"/>
  <c r="BA96" i="1"/>
  <c r="AZ96" i="1"/>
  <c r="AY96" i="1"/>
  <c r="AX96" i="1"/>
  <c r="AW96" i="1"/>
  <c r="AV96" i="1"/>
  <c r="AU96" i="1"/>
  <c r="AT96" i="1"/>
  <c r="AR96" i="1"/>
  <c r="AQ96" i="1"/>
  <c r="AP96" i="1"/>
  <c r="AO96" i="1"/>
  <c r="AN96" i="1"/>
  <c r="AM96" i="1"/>
  <c r="AL96" i="1"/>
  <c r="AK96" i="1"/>
  <c r="AJ96" i="1"/>
  <c r="AI96" i="1"/>
  <c r="AH96" i="1"/>
  <c r="AG96" i="1"/>
  <c r="AF96" i="1"/>
  <c r="AD96" i="1"/>
  <c r="AC96" i="1"/>
  <c r="AB96" i="1"/>
  <c r="AA96" i="1"/>
  <c r="Z96" i="1"/>
  <c r="Y96" i="1"/>
  <c r="M96" i="1"/>
  <c r="L96" i="1"/>
  <c r="K96" i="1"/>
  <c r="J96" i="1"/>
  <c r="I96" i="1"/>
  <c r="H96" i="1"/>
  <c r="G96" i="1"/>
  <c r="F96" i="1"/>
  <c r="BC95" i="1"/>
  <c r="BB95" i="1"/>
  <c r="BA95" i="1"/>
  <c r="AZ95" i="1"/>
  <c r="AY95" i="1"/>
  <c r="AX95" i="1"/>
  <c r="AW95" i="1"/>
  <c r="AV95" i="1"/>
  <c r="AU95" i="1"/>
  <c r="AT95" i="1"/>
  <c r="AR95" i="1"/>
  <c r="AQ95" i="1"/>
  <c r="AP95" i="1"/>
  <c r="AO95" i="1"/>
  <c r="AN95" i="1"/>
  <c r="AM95" i="1"/>
  <c r="AL95" i="1"/>
  <c r="AK95" i="1"/>
  <c r="AJ95" i="1"/>
  <c r="AI95" i="1"/>
  <c r="AH95" i="1"/>
  <c r="AG95" i="1"/>
  <c r="AF95" i="1"/>
  <c r="AD95" i="1"/>
  <c r="AC95" i="1"/>
  <c r="AB95" i="1"/>
  <c r="AA95" i="1"/>
  <c r="Z95" i="1"/>
  <c r="Y95" i="1"/>
  <c r="M95" i="1"/>
  <c r="L95" i="1"/>
  <c r="K95" i="1"/>
  <c r="J95" i="1"/>
  <c r="I95" i="1"/>
  <c r="H95" i="1"/>
  <c r="G95" i="1"/>
  <c r="F95" i="1"/>
  <c r="BC94" i="1"/>
  <c r="BB94" i="1"/>
  <c r="BA94" i="1"/>
  <c r="AZ94" i="1"/>
  <c r="AY94" i="1"/>
  <c r="AX94" i="1"/>
  <c r="AW94" i="1"/>
  <c r="AV94" i="1"/>
  <c r="AU94" i="1"/>
  <c r="AT94" i="1"/>
  <c r="AR94" i="1"/>
  <c r="AQ94" i="1"/>
  <c r="AP94" i="1"/>
  <c r="AO94" i="1"/>
  <c r="AN94" i="1"/>
  <c r="AM94" i="1"/>
  <c r="AL94" i="1"/>
  <c r="AK94" i="1"/>
  <c r="AJ94" i="1"/>
  <c r="AI94" i="1"/>
  <c r="AH94" i="1"/>
  <c r="AG94" i="1"/>
  <c r="AF94" i="1"/>
  <c r="AD94" i="1"/>
  <c r="AC94" i="1"/>
  <c r="AB94" i="1"/>
  <c r="AA94" i="1"/>
  <c r="Z94" i="1"/>
  <c r="Y94" i="1"/>
  <c r="M94" i="1"/>
  <c r="L94" i="1"/>
  <c r="K94" i="1"/>
  <c r="J94" i="1"/>
  <c r="I94" i="1"/>
  <c r="H94" i="1"/>
  <c r="G94" i="1"/>
  <c r="F94" i="1"/>
  <c r="BC93" i="1"/>
  <c r="BB93" i="1"/>
  <c r="BA93" i="1"/>
  <c r="AZ93" i="1"/>
  <c r="AY93" i="1"/>
  <c r="AX93" i="1"/>
  <c r="AW93" i="1"/>
  <c r="AV93" i="1"/>
  <c r="AU93" i="1"/>
  <c r="AT93" i="1"/>
  <c r="AR93" i="1"/>
  <c r="AQ93" i="1"/>
  <c r="AP93" i="1"/>
  <c r="AO93" i="1"/>
  <c r="AN93" i="1"/>
  <c r="AM93" i="1"/>
  <c r="AL93" i="1"/>
  <c r="AK93" i="1"/>
  <c r="AJ93" i="1"/>
  <c r="AI93" i="1"/>
  <c r="AH93" i="1"/>
  <c r="AG93" i="1"/>
  <c r="AF93" i="1"/>
  <c r="AD93" i="1"/>
  <c r="AC93" i="1"/>
  <c r="AB93" i="1"/>
  <c r="AA93" i="1"/>
  <c r="Z93" i="1"/>
  <c r="Y93" i="1"/>
  <c r="M93" i="1"/>
  <c r="L93" i="1"/>
  <c r="K93" i="1"/>
  <c r="J93" i="1"/>
  <c r="I93" i="1"/>
  <c r="H93" i="1"/>
  <c r="G93" i="1"/>
  <c r="F93" i="1"/>
  <c r="BC92" i="1"/>
  <c r="BB92" i="1"/>
  <c r="BA92" i="1"/>
  <c r="AZ92" i="1"/>
  <c r="AY92" i="1"/>
  <c r="AX92" i="1"/>
  <c r="AW92" i="1"/>
  <c r="AV92" i="1"/>
  <c r="AU92" i="1"/>
  <c r="AT92" i="1"/>
  <c r="AR92" i="1"/>
  <c r="AQ92" i="1"/>
  <c r="AP92" i="1"/>
  <c r="AO92" i="1"/>
  <c r="AN92" i="1"/>
  <c r="AM92" i="1"/>
  <c r="AL92" i="1"/>
  <c r="AK92" i="1"/>
  <c r="AJ92" i="1"/>
  <c r="AI92" i="1"/>
  <c r="AH92" i="1"/>
  <c r="AG92" i="1"/>
  <c r="AF92" i="1"/>
  <c r="AD92" i="1"/>
  <c r="AC92" i="1"/>
  <c r="AB92" i="1"/>
  <c r="AA92" i="1"/>
  <c r="Z92" i="1"/>
  <c r="Y92" i="1"/>
  <c r="M92" i="1"/>
  <c r="L92" i="1"/>
  <c r="K92" i="1"/>
  <c r="J92" i="1"/>
  <c r="I92" i="1"/>
  <c r="H92" i="1"/>
  <c r="G92" i="1"/>
  <c r="F92" i="1"/>
  <c r="BC91" i="1"/>
  <c r="BB91" i="1"/>
  <c r="BA91" i="1"/>
  <c r="AZ91" i="1"/>
  <c r="AY91" i="1"/>
  <c r="AX91" i="1"/>
  <c r="AW91" i="1"/>
  <c r="AV91" i="1"/>
  <c r="AU91" i="1"/>
  <c r="AT91" i="1"/>
  <c r="AR91" i="1"/>
  <c r="AQ91" i="1"/>
  <c r="AP91" i="1"/>
  <c r="AO91" i="1"/>
  <c r="AN91" i="1"/>
  <c r="AM91" i="1"/>
  <c r="AL91" i="1"/>
  <c r="AK91" i="1"/>
  <c r="AJ91" i="1"/>
  <c r="AI91" i="1"/>
  <c r="AH91" i="1"/>
  <c r="AG91" i="1"/>
  <c r="AF91" i="1"/>
  <c r="AD91" i="1"/>
  <c r="AC91" i="1"/>
  <c r="AB91" i="1"/>
  <c r="AA91" i="1"/>
  <c r="Z91" i="1"/>
  <c r="Y91" i="1"/>
  <c r="M91" i="1"/>
  <c r="L91" i="1"/>
  <c r="K91" i="1"/>
  <c r="J91" i="1"/>
  <c r="I91" i="1"/>
  <c r="H91" i="1"/>
  <c r="G91" i="1"/>
  <c r="F91" i="1"/>
  <c r="BC90" i="1"/>
  <c r="BB90" i="1"/>
  <c r="BA90" i="1"/>
  <c r="AZ90" i="1"/>
  <c r="AY90" i="1"/>
  <c r="AX90" i="1"/>
  <c r="AW90" i="1"/>
  <c r="AV90" i="1"/>
  <c r="AU90" i="1"/>
  <c r="AT90" i="1"/>
  <c r="AR90" i="1"/>
  <c r="AQ90" i="1"/>
  <c r="AP90" i="1"/>
  <c r="AO90" i="1"/>
  <c r="AN90" i="1"/>
  <c r="AM90" i="1"/>
  <c r="AL90" i="1"/>
  <c r="AK90" i="1"/>
  <c r="AJ90" i="1"/>
  <c r="AI90" i="1"/>
  <c r="AH90" i="1"/>
  <c r="AG90" i="1"/>
  <c r="AF90" i="1"/>
  <c r="AD90" i="1"/>
  <c r="AC90" i="1"/>
  <c r="AB90" i="1"/>
  <c r="AA90" i="1"/>
  <c r="Z90" i="1"/>
  <c r="Y90" i="1"/>
  <c r="M90" i="1"/>
  <c r="L90" i="1"/>
  <c r="K90" i="1"/>
  <c r="J90" i="1"/>
  <c r="I90" i="1"/>
  <c r="H90" i="1"/>
  <c r="G90" i="1"/>
  <c r="F90" i="1"/>
  <c r="BC89" i="1"/>
  <c r="BB89" i="1"/>
  <c r="BA89" i="1"/>
  <c r="AZ89" i="1"/>
  <c r="AY89" i="1"/>
  <c r="AX89" i="1"/>
  <c r="AW89" i="1"/>
  <c r="AV89" i="1"/>
  <c r="AU89" i="1"/>
  <c r="AT89" i="1"/>
  <c r="AR89" i="1"/>
  <c r="AQ89" i="1"/>
  <c r="AP89" i="1"/>
  <c r="AO89" i="1"/>
  <c r="AN89" i="1"/>
  <c r="AM89" i="1"/>
  <c r="AL89" i="1"/>
  <c r="AK89" i="1"/>
  <c r="AJ89" i="1"/>
  <c r="AI89" i="1"/>
  <c r="AH89" i="1"/>
  <c r="AG89" i="1"/>
  <c r="AF89" i="1"/>
  <c r="AD89" i="1"/>
  <c r="AC89" i="1"/>
  <c r="AB89" i="1"/>
  <c r="AA89" i="1"/>
  <c r="Z89" i="1"/>
  <c r="Y89" i="1"/>
  <c r="M89" i="1"/>
  <c r="L89" i="1"/>
  <c r="K89" i="1"/>
  <c r="J89" i="1"/>
  <c r="I89" i="1"/>
  <c r="H89" i="1"/>
  <c r="G89" i="1"/>
  <c r="F89" i="1"/>
  <c r="BC88" i="1"/>
  <c r="BB88" i="1"/>
  <c r="BA88" i="1"/>
  <c r="AZ88" i="1"/>
  <c r="AY88" i="1"/>
  <c r="AX88" i="1"/>
  <c r="AW88" i="1"/>
  <c r="AV88" i="1"/>
  <c r="AU88" i="1"/>
  <c r="AT88" i="1"/>
  <c r="AR88" i="1"/>
  <c r="AQ88" i="1"/>
  <c r="AP88" i="1"/>
  <c r="AO88" i="1"/>
  <c r="AN88" i="1"/>
  <c r="AM88" i="1"/>
  <c r="AL88" i="1"/>
  <c r="AK88" i="1"/>
  <c r="AJ88" i="1"/>
  <c r="AI88" i="1"/>
  <c r="AH88" i="1"/>
  <c r="AG88" i="1"/>
  <c r="AF88" i="1"/>
  <c r="AD88" i="1"/>
  <c r="AC88" i="1"/>
  <c r="AB88" i="1"/>
  <c r="AA88" i="1"/>
  <c r="Z88" i="1"/>
  <c r="Y88" i="1"/>
  <c r="M88" i="1"/>
  <c r="L88" i="1"/>
  <c r="K88" i="1"/>
  <c r="J88" i="1"/>
  <c r="I88" i="1"/>
  <c r="H88" i="1"/>
  <c r="G88" i="1"/>
  <c r="F88" i="1"/>
  <c r="BC87" i="1"/>
  <c r="BB87" i="1"/>
  <c r="BA87" i="1"/>
  <c r="AZ87" i="1"/>
  <c r="AY87" i="1"/>
  <c r="AX87" i="1"/>
  <c r="AW87" i="1"/>
  <c r="AV87" i="1"/>
  <c r="AU87" i="1"/>
  <c r="AT87" i="1"/>
  <c r="AR87" i="1"/>
  <c r="AQ87" i="1"/>
  <c r="AP87" i="1"/>
  <c r="AO87" i="1"/>
  <c r="AN87" i="1"/>
  <c r="AM87" i="1"/>
  <c r="AL87" i="1"/>
  <c r="AK87" i="1"/>
  <c r="AJ87" i="1"/>
  <c r="AI87" i="1"/>
  <c r="AH87" i="1"/>
  <c r="AG87" i="1"/>
  <c r="AF87" i="1"/>
  <c r="AD87" i="1"/>
  <c r="AC87" i="1"/>
  <c r="AB87" i="1"/>
  <c r="AA87" i="1"/>
  <c r="Z87" i="1"/>
  <c r="Y87" i="1"/>
  <c r="M87" i="1"/>
  <c r="L87" i="1"/>
  <c r="K87" i="1"/>
  <c r="J87" i="1"/>
  <c r="I87" i="1"/>
  <c r="H87" i="1"/>
  <c r="G87" i="1"/>
  <c r="F87" i="1"/>
  <c r="BC86" i="1"/>
  <c r="BB86" i="1"/>
  <c r="BA86" i="1"/>
  <c r="AZ86" i="1"/>
  <c r="AY86" i="1"/>
  <c r="AX86" i="1"/>
  <c r="AW86" i="1"/>
  <c r="AV86" i="1"/>
  <c r="AU86" i="1"/>
  <c r="AT86" i="1"/>
  <c r="AR86" i="1"/>
  <c r="AQ86" i="1"/>
  <c r="AP86" i="1"/>
  <c r="AO86" i="1"/>
  <c r="AN86" i="1"/>
  <c r="AM86" i="1"/>
  <c r="AL86" i="1"/>
  <c r="AK86" i="1"/>
  <c r="AJ86" i="1"/>
  <c r="AI86" i="1"/>
  <c r="AH86" i="1"/>
  <c r="AG86" i="1"/>
  <c r="AF86" i="1"/>
  <c r="AD86" i="1"/>
  <c r="AC86" i="1"/>
  <c r="AB86" i="1"/>
  <c r="AA86" i="1"/>
  <c r="Z86" i="1"/>
  <c r="Y86" i="1"/>
  <c r="M86" i="1"/>
  <c r="L86" i="1"/>
  <c r="K86" i="1"/>
  <c r="J86" i="1"/>
  <c r="I86" i="1"/>
  <c r="H86" i="1"/>
  <c r="G86" i="1"/>
  <c r="F86" i="1"/>
  <c r="BC85" i="1"/>
  <c r="BB85" i="1"/>
  <c r="BA85" i="1"/>
  <c r="AZ85" i="1"/>
  <c r="AY85" i="1"/>
  <c r="AX85" i="1"/>
  <c r="AW85" i="1"/>
  <c r="AV85" i="1"/>
  <c r="AU85" i="1"/>
  <c r="AT85" i="1"/>
  <c r="AR85" i="1"/>
  <c r="AQ85" i="1"/>
  <c r="AP85" i="1"/>
  <c r="AO85" i="1"/>
  <c r="AN85" i="1"/>
  <c r="AM85" i="1"/>
  <c r="AL85" i="1"/>
  <c r="AK85" i="1"/>
  <c r="AJ85" i="1"/>
  <c r="AI85" i="1"/>
  <c r="AH85" i="1"/>
  <c r="AG85" i="1"/>
  <c r="AF85" i="1"/>
  <c r="AD85" i="1"/>
  <c r="AC85" i="1"/>
  <c r="AB85" i="1"/>
  <c r="AA85" i="1"/>
  <c r="Z85" i="1"/>
  <c r="Y85" i="1"/>
  <c r="M85" i="1"/>
  <c r="L85" i="1"/>
  <c r="K85" i="1"/>
  <c r="J85" i="1"/>
  <c r="I85" i="1"/>
  <c r="H85" i="1"/>
  <c r="G85" i="1"/>
  <c r="F85" i="1"/>
  <c r="BC84" i="1"/>
  <c r="BB84" i="1"/>
  <c r="BA84" i="1"/>
  <c r="AZ84" i="1"/>
  <c r="AY84" i="1"/>
  <c r="AX84" i="1"/>
  <c r="AW84" i="1"/>
  <c r="AV84" i="1"/>
  <c r="AU84" i="1"/>
  <c r="AT84" i="1"/>
  <c r="AR84" i="1"/>
  <c r="AQ84" i="1"/>
  <c r="AP84" i="1"/>
  <c r="AO84" i="1"/>
  <c r="AN84" i="1"/>
  <c r="AM84" i="1"/>
  <c r="AL84" i="1"/>
  <c r="AK84" i="1"/>
  <c r="AJ84" i="1"/>
  <c r="AI84" i="1"/>
  <c r="AH84" i="1"/>
  <c r="AG84" i="1"/>
  <c r="AF84" i="1"/>
  <c r="AD84" i="1"/>
  <c r="AC84" i="1"/>
  <c r="AB84" i="1"/>
  <c r="AA84" i="1"/>
  <c r="Z84" i="1"/>
  <c r="Y84" i="1"/>
  <c r="M84" i="1"/>
  <c r="L84" i="1"/>
  <c r="K84" i="1"/>
  <c r="J84" i="1"/>
  <c r="I84" i="1"/>
  <c r="H84" i="1"/>
  <c r="G84" i="1"/>
  <c r="F84" i="1"/>
  <c r="BC83" i="1"/>
  <c r="BB83" i="1"/>
  <c r="BA83" i="1"/>
  <c r="AZ83" i="1"/>
  <c r="AY83" i="1"/>
  <c r="AX83" i="1"/>
  <c r="AW83" i="1"/>
  <c r="AV83" i="1"/>
  <c r="AU83" i="1"/>
  <c r="AT83" i="1"/>
  <c r="AR83" i="1"/>
  <c r="AQ83" i="1"/>
  <c r="AP83" i="1"/>
  <c r="AO83" i="1"/>
  <c r="AN83" i="1"/>
  <c r="AM83" i="1"/>
  <c r="AL83" i="1"/>
  <c r="AK83" i="1"/>
  <c r="AJ83" i="1"/>
  <c r="AI83" i="1"/>
  <c r="AH83" i="1"/>
  <c r="AG83" i="1"/>
  <c r="AF83" i="1"/>
  <c r="AD83" i="1"/>
  <c r="AC83" i="1"/>
  <c r="AB83" i="1"/>
  <c r="AA83" i="1"/>
  <c r="Z83" i="1"/>
  <c r="Y83" i="1"/>
  <c r="M83" i="1"/>
  <c r="L83" i="1"/>
  <c r="K83" i="1"/>
  <c r="J83" i="1"/>
  <c r="I83" i="1"/>
  <c r="H83" i="1"/>
  <c r="G83" i="1"/>
  <c r="F83" i="1"/>
  <c r="BC82" i="1"/>
  <c r="BB82" i="1"/>
  <c r="BA82" i="1"/>
  <c r="AZ82" i="1"/>
  <c r="AY82" i="1"/>
  <c r="AX82" i="1"/>
  <c r="AW82" i="1"/>
  <c r="AV82" i="1"/>
  <c r="AU82" i="1"/>
  <c r="AT82" i="1"/>
  <c r="AR82" i="1"/>
  <c r="AQ82" i="1"/>
  <c r="AP82" i="1"/>
  <c r="AO82" i="1"/>
  <c r="AN82" i="1"/>
  <c r="AM82" i="1"/>
  <c r="AL82" i="1"/>
  <c r="AK82" i="1"/>
  <c r="AJ82" i="1"/>
  <c r="AI82" i="1"/>
  <c r="AH82" i="1"/>
  <c r="AG82" i="1"/>
  <c r="AF82" i="1"/>
  <c r="AD82" i="1"/>
  <c r="AC82" i="1"/>
  <c r="AB82" i="1"/>
  <c r="AA82" i="1"/>
  <c r="Z82" i="1"/>
  <c r="Y82" i="1"/>
  <c r="M82" i="1"/>
  <c r="L82" i="1"/>
  <c r="K82" i="1"/>
  <c r="J82" i="1"/>
  <c r="I82" i="1"/>
  <c r="H82" i="1"/>
  <c r="G82" i="1"/>
  <c r="F82" i="1"/>
  <c r="BC81" i="1"/>
  <c r="BB81" i="1"/>
  <c r="BA81" i="1"/>
  <c r="AZ81" i="1"/>
  <c r="AY81" i="1"/>
  <c r="AX81" i="1"/>
  <c r="AW81" i="1"/>
  <c r="AV81" i="1"/>
  <c r="AU81" i="1"/>
  <c r="AT81" i="1"/>
  <c r="AR81" i="1"/>
  <c r="AQ81" i="1"/>
  <c r="AP81" i="1"/>
  <c r="AO81" i="1"/>
  <c r="AN81" i="1"/>
  <c r="AM81" i="1"/>
  <c r="AL81" i="1"/>
  <c r="AK81" i="1"/>
  <c r="AJ81" i="1"/>
  <c r="AI81" i="1"/>
  <c r="AH81" i="1"/>
  <c r="AG81" i="1"/>
  <c r="AF81" i="1"/>
  <c r="AD81" i="1"/>
  <c r="AC81" i="1"/>
  <c r="AB81" i="1"/>
  <c r="AA81" i="1"/>
  <c r="Z81" i="1"/>
  <c r="Y81" i="1"/>
  <c r="M81" i="1"/>
  <c r="L81" i="1"/>
  <c r="K81" i="1"/>
  <c r="J81" i="1"/>
  <c r="I81" i="1"/>
  <c r="H81" i="1"/>
  <c r="G81" i="1"/>
  <c r="F81" i="1"/>
  <c r="BC80" i="1"/>
  <c r="BB80" i="1"/>
  <c r="BA80" i="1"/>
  <c r="AZ80" i="1"/>
  <c r="AY80" i="1"/>
  <c r="AX80" i="1"/>
  <c r="AW80" i="1"/>
  <c r="AV80" i="1"/>
  <c r="AU80" i="1"/>
  <c r="AT80" i="1"/>
  <c r="AR80" i="1"/>
  <c r="AQ80" i="1"/>
  <c r="AP80" i="1"/>
  <c r="AO80" i="1"/>
  <c r="AN80" i="1"/>
  <c r="AM80" i="1"/>
  <c r="AL80" i="1"/>
  <c r="AK80" i="1"/>
  <c r="AJ80" i="1"/>
  <c r="AI80" i="1"/>
  <c r="AH80" i="1"/>
  <c r="AG80" i="1"/>
  <c r="AF80" i="1"/>
  <c r="AD80" i="1"/>
  <c r="AC80" i="1"/>
  <c r="AB80" i="1"/>
  <c r="AA80" i="1"/>
  <c r="Z80" i="1"/>
  <c r="Y80" i="1"/>
  <c r="M80" i="1"/>
  <c r="L80" i="1"/>
  <c r="K80" i="1"/>
  <c r="J80" i="1"/>
  <c r="I80" i="1"/>
  <c r="H80" i="1"/>
  <c r="G80" i="1"/>
  <c r="F80" i="1"/>
  <c r="BC79" i="1"/>
  <c r="BB79" i="1"/>
  <c r="BA79" i="1"/>
  <c r="AZ79" i="1"/>
  <c r="AY79" i="1"/>
  <c r="AX79" i="1"/>
  <c r="AW79" i="1"/>
  <c r="AV79" i="1"/>
  <c r="AU79" i="1"/>
  <c r="AT79" i="1"/>
  <c r="AR79" i="1"/>
  <c r="AQ79" i="1"/>
  <c r="AP79" i="1"/>
  <c r="AO79" i="1"/>
  <c r="AN79" i="1"/>
  <c r="AM79" i="1"/>
  <c r="AL79" i="1"/>
  <c r="AK79" i="1"/>
  <c r="AJ79" i="1"/>
  <c r="AI79" i="1"/>
  <c r="AH79" i="1"/>
  <c r="AG79" i="1"/>
  <c r="AF79" i="1"/>
  <c r="AD79" i="1"/>
  <c r="AC79" i="1"/>
  <c r="AB79" i="1"/>
  <c r="AA79" i="1"/>
  <c r="Z79" i="1"/>
  <c r="Y79" i="1"/>
  <c r="M79" i="1"/>
  <c r="L79" i="1"/>
  <c r="K79" i="1"/>
  <c r="J79" i="1"/>
  <c r="I79" i="1"/>
  <c r="H79" i="1"/>
  <c r="G79" i="1"/>
  <c r="F79" i="1"/>
  <c r="BC78" i="1"/>
  <c r="BB78" i="1"/>
  <c r="BA78" i="1"/>
  <c r="AZ78" i="1"/>
  <c r="AY78" i="1"/>
  <c r="AX78" i="1"/>
  <c r="AW78" i="1"/>
  <c r="AV78" i="1"/>
  <c r="AU78" i="1"/>
  <c r="AT78" i="1"/>
  <c r="AR78" i="1"/>
  <c r="AQ78" i="1"/>
  <c r="AP78" i="1"/>
  <c r="AO78" i="1"/>
  <c r="AN78" i="1"/>
  <c r="AM78" i="1"/>
  <c r="AL78" i="1"/>
  <c r="AK78" i="1"/>
  <c r="AJ78" i="1"/>
  <c r="AI78" i="1"/>
  <c r="AH78" i="1"/>
  <c r="AG78" i="1"/>
  <c r="AF78" i="1"/>
  <c r="AD78" i="1"/>
  <c r="AC78" i="1"/>
  <c r="AB78" i="1"/>
  <c r="AA78" i="1"/>
  <c r="Z78" i="1"/>
  <c r="Y78" i="1"/>
  <c r="M78" i="1"/>
  <c r="L78" i="1"/>
  <c r="K78" i="1"/>
  <c r="J78" i="1"/>
  <c r="I78" i="1"/>
  <c r="H78" i="1"/>
  <c r="G78" i="1"/>
  <c r="F78" i="1"/>
  <c r="BC77" i="1"/>
  <c r="BB77" i="1"/>
  <c r="BA77" i="1"/>
  <c r="AZ77" i="1"/>
  <c r="AY77" i="1"/>
  <c r="AX77" i="1"/>
  <c r="AW77" i="1"/>
  <c r="AV77" i="1"/>
  <c r="AU77" i="1"/>
  <c r="AT77" i="1"/>
  <c r="AR77" i="1"/>
  <c r="AQ77" i="1"/>
  <c r="AP77" i="1"/>
  <c r="AO77" i="1"/>
  <c r="AN77" i="1"/>
  <c r="AM77" i="1"/>
  <c r="AL77" i="1"/>
  <c r="AK77" i="1"/>
  <c r="AJ77" i="1"/>
  <c r="AI77" i="1"/>
  <c r="AH77" i="1"/>
  <c r="AG77" i="1"/>
  <c r="AF77" i="1"/>
  <c r="AD77" i="1"/>
  <c r="AC77" i="1"/>
  <c r="AB77" i="1"/>
  <c r="AA77" i="1"/>
  <c r="Z77" i="1"/>
  <c r="Y77" i="1"/>
  <c r="M77" i="1"/>
  <c r="L77" i="1"/>
  <c r="K77" i="1"/>
  <c r="J77" i="1"/>
  <c r="I77" i="1"/>
  <c r="H77" i="1"/>
  <c r="G77" i="1"/>
  <c r="F77" i="1"/>
  <c r="BC76" i="1"/>
  <c r="BB76" i="1"/>
  <c r="BA76" i="1"/>
  <c r="AZ76" i="1"/>
  <c r="AY76" i="1"/>
  <c r="AX76" i="1"/>
  <c r="AW76" i="1"/>
  <c r="AV76" i="1"/>
  <c r="AU76" i="1"/>
  <c r="AT76" i="1"/>
  <c r="AR76" i="1"/>
  <c r="AQ76" i="1"/>
  <c r="AP76" i="1"/>
  <c r="AO76" i="1"/>
  <c r="AN76" i="1"/>
  <c r="AM76" i="1"/>
  <c r="AL76" i="1"/>
  <c r="AK76" i="1"/>
  <c r="AJ76" i="1"/>
  <c r="AI76" i="1"/>
  <c r="AH76" i="1"/>
  <c r="AG76" i="1"/>
  <c r="AF76" i="1"/>
  <c r="AD76" i="1"/>
  <c r="AC76" i="1"/>
  <c r="AB76" i="1"/>
  <c r="AA76" i="1"/>
  <c r="Z76" i="1"/>
  <c r="Y76" i="1"/>
  <c r="M76" i="1"/>
  <c r="L76" i="1"/>
  <c r="K76" i="1"/>
  <c r="J76" i="1"/>
  <c r="I76" i="1"/>
  <c r="H76" i="1"/>
  <c r="G76" i="1"/>
  <c r="F76" i="1"/>
  <c r="BC75" i="1"/>
  <c r="BB75" i="1"/>
  <c r="BA75" i="1"/>
  <c r="AZ75" i="1"/>
  <c r="AY75" i="1"/>
  <c r="AX75" i="1"/>
  <c r="AW75" i="1"/>
  <c r="AV75" i="1"/>
  <c r="AU75" i="1"/>
  <c r="AT75" i="1"/>
  <c r="AR75" i="1"/>
  <c r="AQ75" i="1"/>
  <c r="AP75" i="1"/>
  <c r="AO75" i="1"/>
  <c r="AN75" i="1"/>
  <c r="AM75" i="1"/>
  <c r="AL75" i="1"/>
  <c r="AK75" i="1"/>
  <c r="AJ75" i="1"/>
  <c r="AI75" i="1"/>
  <c r="AH75" i="1"/>
  <c r="AG75" i="1"/>
  <c r="AF75" i="1"/>
  <c r="AD75" i="1"/>
  <c r="AC75" i="1"/>
  <c r="AB75" i="1"/>
  <c r="AA75" i="1"/>
  <c r="Z75" i="1"/>
  <c r="Y75" i="1"/>
  <c r="M75" i="1"/>
  <c r="L75" i="1"/>
  <c r="K75" i="1"/>
  <c r="J75" i="1"/>
  <c r="I75" i="1"/>
  <c r="H75" i="1"/>
  <c r="G75" i="1"/>
  <c r="F75" i="1"/>
  <c r="BC74" i="1"/>
  <c r="BB74" i="1"/>
  <c r="BA74" i="1"/>
  <c r="AZ74" i="1"/>
  <c r="AY74" i="1"/>
  <c r="AX74" i="1"/>
  <c r="AW74" i="1"/>
  <c r="AV74" i="1"/>
  <c r="AU74" i="1"/>
  <c r="AT74" i="1"/>
  <c r="AR74" i="1"/>
  <c r="AQ74" i="1"/>
  <c r="AP74" i="1"/>
  <c r="AO74" i="1"/>
  <c r="AN74" i="1"/>
  <c r="AM74" i="1"/>
  <c r="AL74" i="1"/>
  <c r="AK74" i="1"/>
  <c r="AJ74" i="1"/>
  <c r="AI74" i="1"/>
  <c r="AH74" i="1"/>
  <c r="AG74" i="1"/>
  <c r="AF74" i="1"/>
  <c r="AD74" i="1"/>
  <c r="AC74" i="1"/>
  <c r="AB74" i="1"/>
  <c r="AA74" i="1"/>
  <c r="Z74" i="1"/>
  <c r="Y74" i="1"/>
  <c r="M74" i="1"/>
  <c r="L74" i="1"/>
  <c r="K74" i="1"/>
  <c r="J74" i="1"/>
  <c r="I74" i="1"/>
  <c r="H74" i="1"/>
  <c r="G74" i="1"/>
  <c r="F74" i="1"/>
  <c r="BC73" i="1"/>
  <c r="BB73" i="1"/>
  <c r="BA73" i="1"/>
  <c r="AZ73" i="1"/>
  <c r="AY73" i="1"/>
  <c r="AX73" i="1"/>
  <c r="AW73" i="1"/>
  <c r="AV73" i="1"/>
  <c r="AU73" i="1"/>
  <c r="AT73" i="1"/>
  <c r="AR73" i="1"/>
  <c r="AQ73" i="1"/>
  <c r="AP73" i="1"/>
  <c r="AO73" i="1"/>
  <c r="AN73" i="1"/>
  <c r="AM73" i="1"/>
  <c r="AL73" i="1"/>
  <c r="AK73" i="1"/>
  <c r="AJ73" i="1"/>
  <c r="AI73" i="1"/>
  <c r="AH73" i="1"/>
  <c r="AG73" i="1"/>
  <c r="AF73" i="1"/>
  <c r="AD73" i="1"/>
  <c r="AC73" i="1"/>
  <c r="AB73" i="1"/>
  <c r="AA73" i="1"/>
  <c r="Z73" i="1"/>
  <c r="Y73" i="1"/>
  <c r="M73" i="1"/>
  <c r="L73" i="1"/>
  <c r="K73" i="1"/>
  <c r="J73" i="1"/>
  <c r="I73" i="1"/>
  <c r="H73" i="1"/>
  <c r="G73" i="1"/>
  <c r="F73" i="1"/>
  <c r="BC72" i="1"/>
  <c r="BB72" i="1"/>
  <c r="BA72" i="1"/>
  <c r="AZ72" i="1"/>
  <c r="AY72" i="1"/>
  <c r="AX72" i="1"/>
  <c r="AW72" i="1"/>
  <c r="AV72" i="1"/>
  <c r="AU72" i="1"/>
  <c r="AT72" i="1"/>
  <c r="AR72" i="1"/>
  <c r="AQ72" i="1"/>
  <c r="AP72" i="1"/>
  <c r="AO72" i="1"/>
  <c r="AN72" i="1"/>
  <c r="AM72" i="1"/>
  <c r="AL72" i="1"/>
  <c r="AK72" i="1"/>
  <c r="AJ72" i="1"/>
  <c r="AI72" i="1"/>
  <c r="AH72" i="1"/>
  <c r="AG72" i="1"/>
  <c r="AF72" i="1"/>
  <c r="AD72" i="1"/>
  <c r="AC72" i="1"/>
  <c r="AB72" i="1"/>
  <c r="AA72" i="1"/>
  <c r="Z72" i="1"/>
  <c r="Y72" i="1"/>
  <c r="M72" i="1"/>
  <c r="L72" i="1"/>
  <c r="K72" i="1"/>
  <c r="J72" i="1"/>
  <c r="I72" i="1"/>
  <c r="H72" i="1"/>
  <c r="G72" i="1"/>
  <c r="F72" i="1"/>
  <c r="BC71" i="1"/>
  <c r="BB71" i="1"/>
  <c r="BA71" i="1"/>
  <c r="AZ71" i="1"/>
  <c r="AY71" i="1"/>
  <c r="AX71" i="1"/>
  <c r="AW71" i="1"/>
  <c r="AV71" i="1"/>
  <c r="AU71" i="1"/>
  <c r="AT71" i="1"/>
  <c r="AR71" i="1"/>
  <c r="AQ71" i="1"/>
  <c r="AP71" i="1"/>
  <c r="AO71" i="1"/>
  <c r="AN71" i="1"/>
  <c r="AM71" i="1"/>
  <c r="AL71" i="1"/>
  <c r="AK71" i="1"/>
  <c r="AJ71" i="1"/>
  <c r="AI71" i="1"/>
  <c r="AH71" i="1"/>
  <c r="AG71" i="1"/>
  <c r="AF71" i="1"/>
  <c r="AD71" i="1"/>
  <c r="AC71" i="1"/>
  <c r="AB71" i="1"/>
  <c r="AA71" i="1"/>
  <c r="Z71" i="1"/>
  <c r="Y71" i="1"/>
  <c r="M71" i="1"/>
  <c r="L71" i="1"/>
  <c r="K71" i="1"/>
  <c r="J71" i="1"/>
  <c r="I71" i="1"/>
  <c r="H71" i="1"/>
  <c r="G71" i="1"/>
  <c r="F71" i="1"/>
  <c r="BC70" i="1"/>
  <c r="BB70" i="1"/>
  <c r="BA70" i="1"/>
  <c r="AZ70" i="1"/>
  <c r="AY70" i="1"/>
  <c r="AX70" i="1"/>
  <c r="AW70" i="1"/>
  <c r="AV70" i="1"/>
  <c r="AU70" i="1"/>
  <c r="AT70" i="1"/>
  <c r="AR70" i="1"/>
  <c r="AQ70" i="1"/>
  <c r="AP70" i="1"/>
  <c r="AO70" i="1"/>
  <c r="AN70" i="1"/>
  <c r="AM70" i="1"/>
  <c r="AL70" i="1"/>
  <c r="AK70" i="1"/>
  <c r="AJ70" i="1"/>
  <c r="AI70" i="1"/>
  <c r="AH70" i="1"/>
  <c r="AG70" i="1"/>
  <c r="AF70" i="1"/>
  <c r="AD70" i="1"/>
  <c r="AC70" i="1"/>
  <c r="AB70" i="1"/>
  <c r="AA70" i="1"/>
  <c r="Z70" i="1"/>
  <c r="Y70" i="1"/>
  <c r="M70" i="1"/>
  <c r="L70" i="1"/>
  <c r="K70" i="1"/>
  <c r="J70" i="1"/>
  <c r="I70" i="1"/>
  <c r="H70" i="1"/>
  <c r="G70" i="1"/>
  <c r="F70" i="1"/>
  <c r="BC69" i="1"/>
  <c r="BB69" i="1"/>
  <c r="BA69" i="1"/>
  <c r="AZ69" i="1"/>
  <c r="AY69" i="1"/>
  <c r="AX69" i="1"/>
  <c r="AW69" i="1"/>
  <c r="AV69" i="1"/>
  <c r="AU69" i="1"/>
  <c r="AT69" i="1"/>
  <c r="AR69" i="1"/>
  <c r="AQ69" i="1"/>
  <c r="AP69" i="1"/>
  <c r="AO69" i="1"/>
  <c r="AN69" i="1"/>
  <c r="AM69" i="1"/>
  <c r="AL69" i="1"/>
  <c r="AK69" i="1"/>
  <c r="AJ69" i="1"/>
  <c r="AI69" i="1"/>
  <c r="AH69" i="1"/>
  <c r="AG69" i="1"/>
  <c r="AF69" i="1"/>
  <c r="AD69" i="1"/>
  <c r="AC69" i="1"/>
  <c r="AB69" i="1"/>
  <c r="AA69" i="1"/>
  <c r="Z69" i="1"/>
  <c r="Y69" i="1"/>
  <c r="M69" i="1"/>
  <c r="L69" i="1"/>
  <c r="K69" i="1"/>
  <c r="J69" i="1"/>
  <c r="I69" i="1"/>
  <c r="H69" i="1"/>
  <c r="G69" i="1"/>
  <c r="F69" i="1"/>
  <c r="BC68" i="1"/>
  <c r="BB68" i="1"/>
  <c r="BA68" i="1"/>
  <c r="AZ68" i="1"/>
  <c r="AY68" i="1"/>
  <c r="AX68" i="1"/>
  <c r="AW68" i="1"/>
  <c r="AV68" i="1"/>
  <c r="AU68" i="1"/>
  <c r="AT68" i="1"/>
  <c r="AR68" i="1"/>
  <c r="AQ68" i="1"/>
  <c r="AP68" i="1"/>
  <c r="AO68" i="1"/>
  <c r="AN68" i="1"/>
  <c r="AM68" i="1"/>
  <c r="AL68" i="1"/>
  <c r="AK68" i="1"/>
  <c r="AJ68" i="1"/>
  <c r="AI68" i="1"/>
  <c r="AH68" i="1"/>
  <c r="AG68" i="1"/>
  <c r="AF68" i="1"/>
  <c r="AD68" i="1"/>
  <c r="AC68" i="1"/>
  <c r="AB68" i="1"/>
  <c r="AA68" i="1"/>
  <c r="Z68" i="1"/>
  <c r="Y68" i="1"/>
  <c r="M68" i="1"/>
  <c r="L68" i="1"/>
  <c r="K68" i="1"/>
  <c r="J68" i="1"/>
  <c r="I68" i="1"/>
  <c r="H68" i="1"/>
  <c r="G68" i="1"/>
  <c r="F68" i="1"/>
  <c r="BC67" i="1"/>
  <c r="BB67" i="1"/>
  <c r="BA67" i="1"/>
  <c r="AZ67" i="1"/>
  <c r="AY67" i="1"/>
  <c r="AX67" i="1"/>
  <c r="AW67" i="1"/>
  <c r="AV67" i="1"/>
  <c r="AU67" i="1"/>
  <c r="AT67" i="1"/>
  <c r="AR67" i="1"/>
  <c r="AQ67" i="1"/>
  <c r="AP67" i="1"/>
  <c r="AO67" i="1"/>
  <c r="AN67" i="1"/>
  <c r="AM67" i="1"/>
  <c r="AL67" i="1"/>
  <c r="AK67" i="1"/>
  <c r="AJ67" i="1"/>
  <c r="AI67" i="1"/>
  <c r="AH67" i="1"/>
  <c r="AG67" i="1"/>
  <c r="AF67" i="1"/>
  <c r="AD67" i="1"/>
  <c r="AC67" i="1"/>
  <c r="AB67" i="1"/>
  <c r="AA67" i="1"/>
  <c r="Z67" i="1"/>
  <c r="Y67" i="1"/>
  <c r="M67" i="1"/>
  <c r="L67" i="1"/>
  <c r="K67" i="1"/>
  <c r="J67" i="1"/>
  <c r="I67" i="1"/>
  <c r="H67" i="1"/>
  <c r="G67" i="1"/>
  <c r="F67" i="1"/>
  <c r="BC66" i="1"/>
  <c r="BB66" i="1"/>
  <c r="BA66" i="1"/>
  <c r="AZ66" i="1"/>
  <c r="AY66" i="1"/>
  <c r="AX66" i="1"/>
  <c r="AW66" i="1"/>
  <c r="AV66" i="1"/>
  <c r="AU66" i="1"/>
  <c r="AT66" i="1"/>
  <c r="AR66" i="1"/>
  <c r="AQ66" i="1"/>
  <c r="AP66" i="1"/>
  <c r="AO66" i="1"/>
  <c r="AN66" i="1"/>
  <c r="AM66" i="1"/>
  <c r="AL66" i="1"/>
  <c r="AK66" i="1"/>
  <c r="AJ66" i="1"/>
  <c r="AI66" i="1"/>
  <c r="AH66" i="1"/>
  <c r="AG66" i="1"/>
  <c r="AF66" i="1"/>
  <c r="AD66" i="1"/>
  <c r="AC66" i="1"/>
  <c r="AB66" i="1"/>
  <c r="AA66" i="1"/>
  <c r="Z66" i="1"/>
  <c r="Y66" i="1"/>
  <c r="M66" i="1"/>
  <c r="L66" i="1"/>
  <c r="K66" i="1"/>
  <c r="J66" i="1"/>
  <c r="I66" i="1"/>
  <c r="H66" i="1"/>
  <c r="G66" i="1"/>
  <c r="F66" i="1"/>
  <c r="BC65" i="1"/>
  <c r="BB65" i="1"/>
  <c r="BA65" i="1"/>
  <c r="AZ65" i="1"/>
  <c r="AY65" i="1"/>
  <c r="AX65" i="1"/>
  <c r="AW65" i="1"/>
  <c r="AV65" i="1"/>
  <c r="AU65" i="1"/>
  <c r="AT65" i="1"/>
  <c r="AR65" i="1"/>
  <c r="AQ65" i="1"/>
  <c r="AP65" i="1"/>
  <c r="AO65" i="1"/>
  <c r="AN65" i="1"/>
  <c r="AM65" i="1"/>
  <c r="AL65" i="1"/>
  <c r="AK65" i="1"/>
  <c r="AJ65" i="1"/>
  <c r="AI65" i="1"/>
  <c r="AH65" i="1"/>
  <c r="AG65" i="1"/>
  <c r="AF65" i="1"/>
  <c r="AD65" i="1"/>
  <c r="AC65" i="1"/>
  <c r="AB65" i="1"/>
  <c r="AA65" i="1"/>
  <c r="Z65" i="1"/>
  <c r="Y65" i="1"/>
  <c r="M65" i="1"/>
  <c r="L65" i="1"/>
  <c r="K65" i="1"/>
  <c r="J65" i="1"/>
  <c r="I65" i="1"/>
  <c r="H65" i="1"/>
  <c r="G65" i="1"/>
  <c r="F65" i="1"/>
  <c r="BC64" i="1"/>
  <c r="BB64" i="1"/>
  <c r="BA64" i="1"/>
  <c r="AZ64" i="1"/>
  <c r="AY64" i="1"/>
  <c r="AX64" i="1"/>
  <c r="AW64" i="1"/>
  <c r="AV64" i="1"/>
  <c r="AU64" i="1"/>
  <c r="AT64" i="1"/>
  <c r="AR64" i="1"/>
  <c r="AQ64" i="1"/>
  <c r="AP64" i="1"/>
  <c r="AO64" i="1"/>
  <c r="AN64" i="1"/>
  <c r="AM64" i="1"/>
  <c r="AL64" i="1"/>
  <c r="AK64" i="1"/>
  <c r="AJ64" i="1"/>
  <c r="AI64" i="1"/>
  <c r="AH64" i="1"/>
  <c r="AG64" i="1"/>
  <c r="AF64" i="1"/>
  <c r="AD64" i="1"/>
  <c r="AC64" i="1"/>
  <c r="AB64" i="1"/>
  <c r="AA64" i="1"/>
  <c r="Z64" i="1"/>
  <c r="Y64" i="1"/>
  <c r="M64" i="1"/>
  <c r="L64" i="1"/>
  <c r="K64" i="1"/>
  <c r="J64" i="1"/>
  <c r="I64" i="1"/>
  <c r="H64" i="1"/>
  <c r="G64" i="1"/>
  <c r="F64" i="1"/>
  <c r="BC63" i="1"/>
  <c r="BB63" i="1"/>
  <c r="BA63" i="1"/>
  <c r="AZ63" i="1"/>
  <c r="AY63" i="1"/>
  <c r="AX63" i="1"/>
  <c r="AW63" i="1"/>
  <c r="AV63" i="1"/>
  <c r="AU63" i="1"/>
  <c r="AT63" i="1"/>
  <c r="AR63" i="1"/>
  <c r="AQ63" i="1"/>
  <c r="AP63" i="1"/>
  <c r="AO63" i="1"/>
  <c r="AN63" i="1"/>
  <c r="AM63" i="1"/>
  <c r="AL63" i="1"/>
  <c r="AK63" i="1"/>
  <c r="AJ63" i="1"/>
  <c r="AI63" i="1"/>
  <c r="AH63" i="1"/>
  <c r="AG63" i="1"/>
  <c r="AF63" i="1"/>
  <c r="AD63" i="1"/>
  <c r="AC63" i="1"/>
  <c r="AB63" i="1"/>
  <c r="AA63" i="1"/>
  <c r="Z63" i="1"/>
  <c r="Y63" i="1"/>
  <c r="M63" i="1"/>
  <c r="L63" i="1"/>
  <c r="K63" i="1"/>
  <c r="J63" i="1"/>
  <c r="I63" i="1"/>
  <c r="H63" i="1"/>
  <c r="G63" i="1"/>
  <c r="F63" i="1"/>
  <c r="BC62" i="1"/>
  <c r="BB62" i="1"/>
  <c r="BA62" i="1"/>
  <c r="AZ62" i="1"/>
  <c r="AY62" i="1"/>
  <c r="AX62" i="1"/>
  <c r="AW62" i="1"/>
  <c r="AV62" i="1"/>
  <c r="AU62" i="1"/>
  <c r="AT62" i="1"/>
  <c r="AR62" i="1"/>
  <c r="AQ62" i="1"/>
  <c r="AP62" i="1"/>
  <c r="AO62" i="1"/>
  <c r="AN62" i="1"/>
  <c r="AM62" i="1"/>
  <c r="AL62" i="1"/>
  <c r="AK62" i="1"/>
  <c r="AJ62" i="1"/>
  <c r="AI62" i="1"/>
  <c r="AH62" i="1"/>
  <c r="AG62" i="1"/>
  <c r="AF62" i="1"/>
  <c r="AD62" i="1"/>
  <c r="AC62" i="1"/>
  <c r="AB62" i="1"/>
  <c r="AA62" i="1"/>
  <c r="Z62" i="1"/>
  <c r="Y62" i="1"/>
  <c r="M62" i="1"/>
  <c r="L62" i="1"/>
  <c r="K62" i="1"/>
  <c r="J62" i="1"/>
  <c r="I62" i="1"/>
  <c r="H62" i="1"/>
  <c r="G62" i="1"/>
  <c r="F62" i="1"/>
  <c r="BC61" i="1"/>
  <c r="BB61" i="1"/>
  <c r="BA61" i="1"/>
  <c r="AZ61" i="1"/>
  <c r="AY61" i="1"/>
  <c r="AX61" i="1"/>
  <c r="AW61" i="1"/>
  <c r="AV61" i="1"/>
  <c r="AU61" i="1"/>
  <c r="AT61" i="1"/>
  <c r="AR61" i="1"/>
  <c r="AQ61" i="1"/>
  <c r="AP61" i="1"/>
  <c r="AO61" i="1"/>
  <c r="AN61" i="1"/>
  <c r="AM61" i="1"/>
  <c r="AL61" i="1"/>
  <c r="AK61" i="1"/>
  <c r="AJ61" i="1"/>
  <c r="AI61" i="1"/>
  <c r="AH61" i="1"/>
  <c r="AG61" i="1"/>
  <c r="AF61" i="1"/>
  <c r="AD61" i="1"/>
  <c r="AC61" i="1"/>
  <c r="AB61" i="1"/>
  <c r="AA61" i="1"/>
  <c r="Z61" i="1"/>
  <c r="Y61" i="1"/>
  <c r="M61" i="1"/>
  <c r="L61" i="1"/>
  <c r="K61" i="1"/>
  <c r="J61" i="1"/>
  <c r="I61" i="1"/>
  <c r="H61" i="1"/>
  <c r="G61" i="1"/>
  <c r="F61" i="1"/>
  <c r="BC60" i="1"/>
  <c r="BB60" i="1"/>
  <c r="BA60" i="1"/>
  <c r="AZ60" i="1"/>
  <c r="AY60" i="1"/>
  <c r="AX60" i="1"/>
  <c r="AW60" i="1"/>
  <c r="AV60" i="1"/>
  <c r="AU60" i="1"/>
  <c r="AT60" i="1"/>
  <c r="AR60" i="1"/>
  <c r="AQ60" i="1"/>
  <c r="AP60" i="1"/>
  <c r="AO60" i="1"/>
  <c r="AN60" i="1"/>
  <c r="AM60" i="1"/>
  <c r="AL60" i="1"/>
  <c r="AK60" i="1"/>
  <c r="AJ60" i="1"/>
  <c r="AI60" i="1"/>
  <c r="AH60" i="1"/>
  <c r="AG60" i="1"/>
  <c r="AF60" i="1"/>
  <c r="AD60" i="1"/>
  <c r="AC60" i="1"/>
  <c r="AB60" i="1"/>
  <c r="AA60" i="1"/>
  <c r="Z60" i="1"/>
  <c r="Y60" i="1"/>
  <c r="M60" i="1"/>
  <c r="L60" i="1"/>
  <c r="K60" i="1"/>
  <c r="J60" i="1"/>
  <c r="I60" i="1"/>
  <c r="H60" i="1"/>
  <c r="G60" i="1"/>
  <c r="F60" i="1"/>
  <c r="BC59" i="1"/>
  <c r="BB59" i="1"/>
  <c r="BA59" i="1"/>
  <c r="AZ59" i="1"/>
  <c r="AY59" i="1"/>
  <c r="AX59" i="1"/>
  <c r="AW59" i="1"/>
  <c r="AV59" i="1"/>
  <c r="AU59" i="1"/>
  <c r="AT59" i="1"/>
  <c r="AR59" i="1"/>
  <c r="AQ59" i="1"/>
  <c r="AP59" i="1"/>
  <c r="AO59" i="1"/>
  <c r="AN59" i="1"/>
  <c r="AM59" i="1"/>
  <c r="AL59" i="1"/>
  <c r="AK59" i="1"/>
  <c r="AJ59" i="1"/>
  <c r="AI59" i="1"/>
  <c r="AH59" i="1"/>
  <c r="AG59" i="1"/>
  <c r="AF59" i="1"/>
  <c r="AD59" i="1"/>
  <c r="AC59" i="1"/>
  <c r="AB59" i="1"/>
  <c r="AA59" i="1"/>
  <c r="Z59" i="1"/>
  <c r="Y59" i="1"/>
  <c r="M59" i="1"/>
  <c r="L59" i="1"/>
  <c r="K59" i="1"/>
  <c r="J59" i="1"/>
  <c r="I59" i="1"/>
  <c r="H59" i="1"/>
  <c r="G59" i="1"/>
  <c r="F59" i="1"/>
  <c r="BC58" i="1"/>
  <c r="BB58" i="1"/>
  <c r="BA58" i="1"/>
  <c r="AZ58" i="1"/>
  <c r="AY58" i="1"/>
  <c r="AX58" i="1"/>
  <c r="AW58" i="1"/>
  <c r="AV58" i="1"/>
  <c r="AU58" i="1"/>
  <c r="AT58" i="1"/>
  <c r="AR58" i="1"/>
  <c r="AQ58" i="1"/>
  <c r="AP58" i="1"/>
  <c r="AO58" i="1"/>
  <c r="AN58" i="1"/>
  <c r="AM58" i="1"/>
  <c r="AL58" i="1"/>
  <c r="AK58" i="1"/>
  <c r="AJ58" i="1"/>
  <c r="AI58" i="1"/>
  <c r="AH58" i="1"/>
  <c r="AG58" i="1"/>
  <c r="AF58" i="1"/>
  <c r="AD58" i="1"/>
  <c r="AC58" i="1"/>
  <c r="AB58" i="1"/>
  <c r="AA58" i="1"/>
  <c r="Z58" i="1"/>
  <c r="Y58" i="1"/>
  <c r="M58" i="1"/>
  <c r="L58" i="1"/>
  <c r="K58" i="1"/>
  <c r="J58" i="1"/>
  <c r="I58" i="1"/>
  <c r="H58" i="1"/>
  <c r="G58" i="1"/>
  <c r="F58" i="1"/>
  <c r="BC57" i="1"/>
  <c r="BB57" i="1"/>
  <c r="BA57" i="1"/>
  <c r="AZ57" i="1"/>
  <c r="AY57" i="1"/>
  <c r="AX57" i="1"/>
  <c r="AW57" i="1"/>
  <c r="AV57" i="1"/>
  <c r="AU57" i="1"/>
  <c r="AT57" i="1"/>
  <c r="AR57" i="1"/>
  <c r="AQ57" i="1"/>
  <c r="AP57" i="1"/>
  <c r="AO57" i="1"/>
  <c r="AN57" i="1"/>
  <c r="AM57" i="1"/>
  <c r="AL57" i="1"/>
  <c r="AK57" i="1"/>
  <c r="AJ57" i="1"/>
  <c r="AI57" i="1"/>
  <c r="AH57" i="1"/>
  <c r="AG57" i="1"/>
  <c r="AF57" i="1"/>
  <c r="AD57" i="1"/>
  <c r="AC57" i="1"/>
  <c r="AB57" i="1"/>
  <c r="AA57" i="1"/>
  <c r="Z57" i="1"/>
  <c r="Y57" i="1"/>
  <c r="M57" i="1"/>
  <c r="L57" i="1"/>
  <c r="K57" i="1"/>
  <c r="J57" i="1"/>
  <c r="I57" i="1"/>
  <c r="H57" i="1"/>
  <c r="G57" i="1"/>
  <c r="F57" i="1"/>
  <c r="BC56" i="1"/>
  <c r="BB56" i="1"/>
  <c r="BA56" i="1"/>
  <c r="AZ56" i="1"/>
  <c r="AY56" i="1"/>
  <c r="AX56" i="1"/>
  <c r="AW56" i="1"/>
  <c r="AV56" i="1"/>
  <c r="AU56" i="1"/>
  <c r="AT56" i="1"/>
  <c r="AR56" i="1"/>
  <c r="AQ56" i="1"/>
  <c r="AP56" i="1"/>
  <c r="AO56" i="1"/>
  <c r="AN56" i="1"/>
  <c r="AM56" i="1"/>
  <c r="AL56" i="1"/>
  <c r="AK56" i="1"/>
  <c r="AJ56" i="1"/>
  <c r="AI56" i="1"/>
  <c r="AH56" i="1"/>
  <c r="AG56" i="1"/>
  <c r="AF56" i="1"/>
  <c r="AD56" i="1"/>
  <c r="AC56" i="1"/>
  <c r="AB56" i="1"/>
  <c r="AA56" i="1"/>
  <c r="Z56" i="1"/>
  <c r="Y56" i="1"/>
  <c r="M56" i="1"/>
  <c r="L56" i="1"/>
  <c r="K56" i="1"/>
  <c r="J56" i="1"/>
  <c r="I56" i="1"/>
  <c r="H56" i="1"/>
  <c r="G56" i="1"/>
  <c r="F56" i="1"/>
  <c r="BC55" i="1"/>
  <c r="BB55" i="1"/>
  <c r="BA55" i="1"/>
  <c r="AZ55" i="1"/>
  <c r="AY55" i="1"/>
  <c r="AX55" i="1"/>
  <c r="AW55" i="1"/>
  <c r="AV55" i="1"/>
  <c r="AU55" i="1"/>
  <c r="AT55" i="1"/>
  <c r="AR55" i="1"/>
  <c r="AQ55" i="1"/>
  <c r="AP55" i="1"/>
  <c r="AO55" i="1"/>
  <c r="AN55" i="1"/>
  <c r="AM55" i="1"/>
  <c r="AL55" i="1"/>
  <c r="AK55" i="1"/>
  <c r="AJ55" i="1"/>
  <c r="AI55" i="1"/>
  <c r="AH55" i="1"/>
  <c r="AG55" i="1"/>
  <c r="AF55" i="1"/>
  <c r="AD55" i="1"/>
  <c r="AC55" i="1"/>
  <c r="AB55" i="1"/>
  <c r="AA55" i="1"/>
  <c r="Z55" i="1"/>
  <c r="Y55" i="1"/>
  <c r="M55" i="1"/>
  <c r="L55" i="1"/>
  <c r="K55" i="1"/>
  <c r="J55" i="1"/>
  <c r="I55" i="1"/>
  <c r="H55" i="1"/>
  <c r="G55" i="1"/>
  <c r="F55" i="1"/>
  <c r="BC54" i="1"/>
  <c r="BB54" i="1"/>
  <c r="BA54" i="1"/>
  <c r="AZ54" i="1"/>
  <c r="AY54" i="1"/>
  <c r="AX54" i="1"/>
  <c r="AW54" i="1"/>
  <c r="AV54" i="1"/>
  <c r="AU54" i="1"/>
  <c r="AT54" i="1"/>
  <c r="AR54" i="1"/>
  <c r="AQ54" i="1"/>
  <c r="AP54" i="1"/>
  <c r="AO54" i="1"/>
  <c r="AN54" i="1"/>
  <c r="AM54" i="1"/>
  <c r="AL54" i="1"/>
  <c r="AK54" i="1"/>
  <c r="AJ54" i="1"/>
  <c r="AI54" i="1"/>
  <c r="AH54" i="1"/>
  <c r="AG54" i="1"/>
  <c r="AF54" i="1"/>
  <c r="AD54" i="1"/>
  <c r="AC54" i="1"/>
  <c r="AB54" i="1"/>
  <c r="AA54" i="1"/>
  <c r="Z54" i="1"/>
  <c r="Y54" i="1"/>
  <c r="M54" i="1"/>
  <c r="L54" i="1"/>
  <c r="K54" i="1"/>
  <c r="J54" i="1"/>
  <c r="I54" i="1"/>
  <c r="H54" i="1"/>
  <c r="G54" i="1"/>
  <c r="F54" i="1"/>
  <c r="BC53" i="1"/>
  <c r="BB53" i="1"/>
  <c r="BA53" i="1"/>
  <c r="AZ53" i="1"/>
  <c r="AY53" i="1"/>
  <c r="AX53" i="1"/>
  <c r="AW53" i="1"/>
  <c r="AV53" i="1"/>
  <c r="AU53" i="1"/>
  <c r="AT53" i="1"/>
  <c r="AR53" i="1"/>
  <c r="AQ53" i="1"/>
  <c r="AP53" i="1"/>
  <c r="AO53" i="1"/>
  <c r="AN53" i="1"/>
  <c r="AM53" i="1"/>
  <c r="AL53" i="1"/>
  <c r="AK53" i="1"/>
  <c r="AJ53" i="1"/>
  <c r="AI53" i="1"/>
  <c r="AH53" i="1"/>
  <c r="AG53" i="1"/>
  <c r="AF53" i="1"/>
  <c r="AD53" i="1"/>
  <c r="AC53" i="1"/>
  <c r="AB53" i="1"/>
  <c r="AA53" i="1"/>
  <c r="Z53" i="1"/>
  <c r="Y53" i="1"/>
  <c r="M53" i="1"/>
  <c r="L53" i="1"/>
  <c r="K53" i="1"/>
  <c r="J53" i="1"/>
  <c r="I53" i="1"/>
  <c r="H53" i="1"/>
  <c r="G53" i="1"/>
  <c r="F53" i="1"/>
  <c r="BC52" i="1"/>
  <c r="BB52" i="1"/>
  <c r="BA52" i="1"/>
  <c r="AZ52" i="1"/>
  <c r="AY52" i="1"/>
  <c r="AX52" i="1"/>
  <c r="AW52" i="1"/>
  <c r="AV52" i="1"/>
  <c r="AU52" i="1"/>
  <c r="AT52" i="1"/>
  <c r="AR52" i="1"/>
  <c r="AQ52" i="1"/>
  <c r="AP52" i="1"/>
  <c r="AO52" i="1"/>
  <c r="AN52" i="1"/>
  <c r="AM52" i="1"/>
  <c r="AL52" i="1"/>
  <c r="AK52" i="1"/>
  <c r="AJ52" i="1"/>
  <c r="AI52" i="1"/>
  <c r="AH52" i="1"/>
  <c r="AG52" i="1"/>
  <c r="AF52" i="1"/>
  <c r="AD52" i="1"/>
  <c r="AC52" i="1"/>
  <c r="AB52" i="1"/>
  <c r="AA52" i="1"/>
  <c r="Z52" i="1"/>
  <c r="Y52" i="1"/>
  <c r="M52" i="1"/>
  <c r="L52" i="1"/>
  <c r="K52" i="1"/>
  <c r="J52" i="1"/>
  <c r="I52" i="1"/>
  <c r="H52" i="1"/>
  <c r="G52" i="1"/>
  <c r="F52" i="1"/>
  <c r="BC51" i="1"/>
  <c r="BB51" i="1"/>
  <c r="BA51" i="1"/>
  <c r="AZ51" i="1"/>
  <c r="AY51" i="1"/>
  <c r="AX51" i="1"/>
  <c r="AW51" i="1"/>
  <c r="AV51" i="1"/>
  <c r="AU51" i="1"/>
  <c r="AT51" i="1"/>
  <c r="AR51" i="1"/>
  <c r="AQ51" i="1"/>
  <c r="AP51" i="1"/>
  <c r="AO51" i="1"/>
  <c r="AN51" i="1"/>
  <c r="AM51" i="1"/>
  <c r="AL51" i="1"/>
  <c r="AK51" i="1"/>
  <c r="AJ51" i="1"/>
  <c r="AI51" i="1"/>
  <c r="AH51" i="1"/>
  <c r="AG51" i="1"/>
  <c r="AF51" i="1"/>
  <c r="AD51" i="1"/>
  <c r="AC51" i="1"/>
  <c r="AB51" i="1"/>
  <c r="AA51" i="1"/>
  <c r="Z51" i="1"/>
  <c r="Y51" i="1"/>
  <c r="M51" i="1"/>
  <c r="L51" i="1"/>
  <c r="K51" i="1"/>
  <c r="J51" i="1"/>
  <c r="I51" i="1"/>
  <c r="H51" i="1"/>
  <c r="G51" i="1"/>
  <c r="F51" i="1"/>
  <c r="BC50" i="1"/>
  <c r="BB50" i="1"/>
  <c r="BA50" i="1"/>
  <c r="AZ50" i="1"/>
  <c r="AY50" i="1"/>
  <c r="AX50" i="1"/>
  <c r="AW50" i="1"/>
  <c r="AV50" i="1"/>
  <c r="AU50" i="1"/>
  <c r="AT50" i="1"/>
  <c r="AR50" i="1"/>
  <c r="AQ50" i="1"/>
  <c r="AP50" i="1"/>
  <c r="AO50" i="1"/>
  <c r="AN50" i="1"/>
  <c r="AM50" i="1"/>
  <c r="AL50" i="1"/>
  <c r="AK50" i="1"/>
  <c r="AJ50" i="1"/>
  <c r="AI50" i="1"/>
  <c r="AH50" i="1"/>
  <c r="AG50" i="1"/>
  <c r="AF50" i="1"/>
  <c r="AD50" i="1"/>
  <c r="AC50" i="1"/>
  <c r="AB50" i="1"/>
  <c r="AA50" i="1"/>
  <c r="Z50" i="1"/>
  <c r="Y50" i="1"/>
  <c r="M50" i="1"/>
  <c r="L50" i="1"/>
  <c r="K50" i="1"/>
  <c r="J50" i="1"/>
  <c r="I50" i="1"/>
  <c r="H50" i="1"/>
  <c r="G50" i="1"/>
  <c r="F50" i="1"/>
  <c r="BC49" i="1"/>
  <c r="BB49" i="1"/>
  <c r="BA49" i="1"/>
  <c r="AZ49" i="1"/>
  <c r="AY49" i="1"/>
  <c r="AX49" i="1"/>
  <c r="AW49" i="1"/>
  <c r="AV49" i="1"/>
  <c r="AU49" i="1"/>
  <c r="AT49" i="1"/>
  <c r="AR49" i="1"/>
  <c r="AQ49" i="1"/>
  <c r="AP49" i="1"/>
  <c r="AO49" i="1"/>
  <c r="AN49" i="1"/>
  <c r="AM49" i="1"/>
  <c r="AL49" i="1"/>
  <c r="AK49" i="1"/>
  <c r="AJ49" i="1"/>
  <c r="AI49" i="1"/>
  <c r="AH49" i="1"/>
  <c r="AG49" i="1"/>
  <c r="AF49" i="1"/>
  <c r="AD49" i="1"/>
  <c r="AC49" i="1"/>
  <c r="AB49" i="1"/>
  <c r="AA49" i="1"/>
  <c r="Z49" i="1"/>
  <c r="Y49" i="1"/>
  <c r="M49" i="1"/>
  <c r="L49" i="1"/>
  <c r="K49" i="1"/>
  <c r="J49" i="1"/>
  <c r="I49" i="1"/>
  <c r="H49" i="1"/>
  <c r="G49" i="1"/>
  <c r="F49" i="1"/>
  <c r="BC48" i="1"/>
  <c r="BB48" i="1"/>
  <c r="BA48" i="1"/>
  <c r="AZ48" i="1"/>
  <c r="AY48" i="1"/>
  <c r="AX48" i="1"/>
  <c r="AW48" i="1"/>
  <c r="AV48" i="1"/>
  <c r="AU48" i="1"/>
  <c r="AT48" i="1"/>
  <c r="AR48" i="1"/>
  <c r="AQ48" i="1"/>
  <c r="AP48" i="1"/>
  <c r="AO48" i="1"/>
  <c r="AN48" i="1"/>
  <c r="AM48" i="1"/>
  <c r="AL48" i="1"/>
  <c r="AK48" i="1"/>
  <c r="AJ48" i="1"/>
  <c r="AI48" i="1"/>
  <c r="AH48" i="1"/>
  <c r="AG48" i="1"/>
  <c r="AF48" i="1"/>
  <c r="AD48" i="1"/>
  <c r="AC48" i="1"/>
  <c r="AB48" i="1"/>
  <c r="AA48" i="1"/>
  <c r="Z48" i="1"/>
  <c r="Y48" i="1"/>
  <c r="M48" i="1"/>
  <c r="L48" i="1"/>
  <c r="K48" i="1"/>
  <c r="J48" i="1"/>
  <c r="I48" i="1"/>
  <c r="H48" i="1"/>
  <c r="G48" i="1"/>
  <c r="F48" i="1"/>
  <c r="BC47" i="1"/>
  <c r="BB47" i="1"/>
  <c r="BA47" i="1"/>
  <c r="AZ47" i="1"/>
  <c r="AY47" i="1"/>
  <c r="AX47" i="1"/>
  <c r="AW47" i="1"/>
  <c r="AV47" i="1"/>
  <c r="AU47" i="1"/>
  <c r="AT47" i="1"/>
  <c r="AR47" i="1"/>
  <c r="AQ47" i="1"/>
  <c r="AP47" i="1"/>
  <c r="AO47" i="1"/>
  <c r="AN47" i="1"/>
  <c r="AM47" i="1"/>
  <c r="AL47" i="1"/>
  <c r="AK47" i="1"/>
  <c r="AJ47" i="1"/>
  <c r="AI47" i="1"/>
  <c r="AH47" i="1"/>
  <c r="AG47" i="1"/>
  <c r="AF47" i="1"/>
  <c r="AD47" i="1"/>
  <c r="AC47" i="1"/>
  <c r="AB47" i="1"/>
  <c r="AA47" i="1"/>
  <c r="Z47" i="1"/>
  <c r="Y47" i="1"/>
  <c r="M47" i="1"/>
  <c r="L47" i="1"/>
  <c r="K47" i="1"/>
  <c r="J47" i="1"/>
  <c r="I47" i="1"/>
  <c r="H47" i="1"/>
  <c r="G47" i="1"/>
  <c r="F47" i="1"/>
  <c r="BC46" i="1"/>
  <c r="BB46" i="1"/>
  <c r="BA46" i="1"/>
  <c r="AZ46" i="1"/>
  <c r="AY46" i="1"/>
  <c r="AX46" i="1"/>
  <c r="AW46" i="1"/>
  <c r="AV46" i="1"/>
  <c r="AU46" i="1"/>
  <c r="AT46" i="1"/>
  <c r="AR46" i="1"/>
  <c r="AQ46" i="1"/>
  <c r="AP46" i="1"/>
  <c r="AO46" i="1"/>
  <c r="AN46" i="1"/>
  <c r="AM46" i="1"/>
  <c r="AL46" i="1"/>
  <c r="AK46" i="1"/>
  <c r="AJ46" i="1"/>
  <c r="AI46" i="1"/>
  <c r="AH46" i="1"/>
  <c r="AG46" i="1"/>
  <c r="AF46" i="1"/>
  <c r="AD46" i="1"/>
  <c r="AC46" i="1"/>
  <c r="AB46" i="1"/>
  <c r="AA46" i="1"/>
  <c r="Z46" i="1"/>
  <c r="Y46" i="1"/>
  <c r="M46" i="1"/>
  <c r="L46" i="1"/>
  <c r="K46" i="1"/>
  <c r="J46" i="1"/>
  <c r="I46" i="1"/>
  <c r="H46" i="1"/>
  <c r="G46" i="1"/>
  <c r="F46" i="1"/>
  <c r="BC45" i="1"/>
  <c r="BB45" i="1"/>
  <c r="BA45" i="1"/>
  <c r="AZ45" i="1"/>
  <c r="AY45" i="1"/>
  <c r="AX45" i="1"/>
  <c r="AW45" i="1"/>
  <c r="AV45" i="1"/>
  <c r="AU45" i="1"/>
  <c r="AT45" i="1"/>
  <c r="AR45" i="1"/>
  <c r="AQ45" i="1"/>
  <c r="AP45" i="1"/>
  <c r="AO45" i="1"/>
  <c r="AN45" i="1"/>
  <c r="AM45" i="1"/>
  <c r="AL45" i="1"/>
  <c r="AK45" i="1"/>
  <c r="AJ45" i="1"/>
  <c r="AI45" i="1"/>
  <c r="AH45" i="1"/>
  <c r="AG45" i="1"/>
  <c r="AF45" i="1"/>
  <c r="AD45" i="1"/>
  <c r="AC45" i="1"/>
  <c r="AB45" i="1"/>
  <c r="AA45" i="1"/>
  <c r="Z45" i="1"/>
  <c r="Y45" i="1"/>
  <c r="M45" i="1"/>
  <c r="L45" i="1"/>
  <c r="K45" i="1"/>
  <c r="J45" i="1"/>
  <c r="I45" i="1"/>
  <c r="H45" i="1"/>
  <c r="G45" i="1"/>
  <c r="F45" i="1"/>
  <c r="BC44" i="1"/>
  <c r="BB44" i="1"/>
  <c r="BA44" i="1"/>
  <c r="AZ44" i="1"/>
  <c r="AY44" i="1"/>
  <c r="AX44" i="1"/>
  <c r="AW44" i="1"/>
  <c r="AV44" i="1"/>
  <c r="AU44" i="1"/>
  <c r="AT44" i="1"/>
  <c r="AR44" i="1"/>
  <c r="AQ44" i="1"/>
  <c r="AP44" i="1"/>
  <c r="AO44" i="1"/>
  <c r="AN44" i="1"/>
  <c r="AM44" i="1"/>
  <c r="AL44" i="1"/>
  <c r="AK44" i="1"/>
  <c r="AJ44" i="1"/>
  <c r="AI44" i="1"/>
  <c r="AH44" i="1"/>
  <c r="AG44" i="1"/>
  <c r="AF44" i="1"/>
  <c r="AD44" i="1"/>
  <c r="AC44" i="1"/>
  <c r="AB44" i="1"/>
  <c r="AA44" i="1"/>
  <c r="Z44" i="1"/>
  <c r="Y44" i="1"/>
  <c r="M44" i="1"/>
  <c r="L44" i="1"/>
  <c r="K44" i="1"/>
  <c r="J44" i="1"/>
  <c r="I44" i="1"/>
  <c r="H44" i="1"/>
  <c r="G44" i="1"/>
  <c r="F44" i="1"/>
  <c r="BC43" i="1"/>
  <c r="BB43" i="1"/>
  <c r="BA43" i="1"/>
  <c r="AZ43" i="1"/>
  <c r="AY43" i="1"/>
  <c r="AX43" i="1"/>
  <c r="AW43" i="1"/>
  <c r="AV43" i="1"/>
  <c r="AU43" i="1"/>
  <c r="AT43" i="1"/>
  <c r="AR43" i="1"/>
  <c r="AQ43" i="1"/>
  <c r="AP43" i="1"/>
  <c r="AO43" i="1"/>
  <c r="AN43" i="1"/>
  <c r="AM43" i="1"/>
  <c r="AL43" i="1"/>
  <c r="AK43" i="1"/>
  <c r="AJ43" i="1"/>
  <c r="AI43" i="1"/>
  <c r="AH43" i="1"/>
  <c r="AG43" i="1"/>
  <c r="AF43" i="1"/>
  <c r="AD43" i="1"/>
  <c r="AC43" i="1"/>
  <c r="AB43" i="1"/>
  <c r="AA43" i="1"/>
  <c r="Z43" i="1"/>
  <c r="Y43" i="1"/>
  <c r="M43" i="1"/>
  <c r="L43" i="1"/>
  <c r="K43" i="1"/>
  <c r="J43" i="1"/>
  <c r="I43" i="1"/>
  <c r="H43" i="1"/>
  <c r="G43" i="1"/>
  <c r="F43" i="1"/>
  <c r="BC42" i="1"/>
  <c r="BB42" i="1"/>
  <c r="BA42" i="1"/>
  <c r="AZ42" i="1"/>
  <c r="AY42" i="1"/>
  <c r="AX42" i="1"/>
  <c r="AW42" i="1"/>
  <c r="AV42" i="1"/>
  <c r="AU42" i="1"/>
  <c r="AT42" i="1"/>
  <c r="AR42" i="1"/>
  <c r="AQ42" i="1"/>
  <c r="AP42" i="1"/>
  <c r="AO42" i="1"/>
  <c r="AN42" i="1"/>
  <c r="AM42" i="1"/>
  <c r="AL42" i="1"/>
  <c r="AK42" i="1"/>
  <c r="AJ42" i="1"/>
  <c r="AI42" i="1"/>
  <c r="AH42" i="1"/>
  <c r="AG42" i="1"/>
  <c r="AF42" i="1"/>
  <c r="AD42" i="1"/>
  <c r="AC42" i="1"/>
  <c r="AB42" i="1"/>
  <c r="AA42" i="1"/>
  <c r="Z42" i="1"/>
  <c r="Y42" i="1"/>
  <c r="M42" i="1"/>
  <c r="L42" i="1"/>
  <c r="K42" i="1"/>
  <c r="J42" i="1"/>
  <c r="I42" i="1"/>
  <c r="H42" i="1"/>
  <c r="G42" i="1"/>
  <c r="F42" i="1"/>
  <c r="BC41" i="1"/>
  <c r="BB41" i="1"/>
  <c r="BA41" i="1"/>
  <c r="AZ41" i="1"/>
  <c r="AY41" i="1"/>
  <c r="AX41" i="1"/>
  <c r="AW41" i="1"/>
  <c r="AV41" i="1"/>
  <c r="AU41" i="1"/>
  <c r="AT41" i="1"/>
  <c r="AR41" i="1"/>
  <c r="AQ41" i="1"/>
  <c r="AP41" i="1"/>
  <c r="AO41" i="1"/>
  <c r="AN41" i="1"/>
  <c r="AM41" i="1"/>
  <c r="AL41" i="1"/>
  <c r="AK41" i="1"/>
  <c r="AJ41" i="1"/>
  <c r="AI41" i="1"/>
  <c r="AH41" i="1"/>
  <c r="AG41" i="1"/>
  <c r="AF41" i="1"/>
  <c r="AD41" i="1"/>
  <c r="AC41" i="1"/>
  <c r="AB41" i="1"/>
  <c r="AA41" i="1"/>
  <c r="Z41" i="1"/>
  <c r="Y41" i="1"/>
  <c r="M41" i="1"/>
  <c r="L41" i="1"/>
  <c r="K41" i="1"/>
  <c r="J41" i="1"/>
  <c r="I41" i="1"/>
  <c r="H41" i="1"/>
  <c r="G41" i="1"/>
  <c r="F41" i="1"/>
  <c r="BC40" i="1"/>
  <c r="BB40" i="1"/>
  <c r="BA40" i="1"/>
  <c r="AZ40" i="1"/>
  <c r="AY40" i="1"/>
  <c r="AX40" i="1"/>
  <c r="AW40" i="1"/>
  <c r="AV40" i="1"/>
  <c r="AU40" i="1"/>
  <c r="AT40" i="1"/>
  <c r="AR40" i="1"/>
  <c r="AQ40" i="1"/>
  <c r="AP40" i="1"/>
  <c r="AO40" i="1"/>
  <c r="AN40" i="1"/>
  <c r="AM40" i="1"/>
  <c r="AL40" i="1"/>
  <c r="AK40" i="1"/>
  <c r="AJ40" i="1"/>
  <c r="AI40" i="1"/>
  <c r="AH40" i="1"/>
  <c r="AG40" i="1"/>
  <c r="AF40" i="1"/>
  <c r="AD40" i="1"/>
  <c r="AC40" i="1"/>
  <c r="AB40" i="1"/>
  <c r="AA40" i="1"/>
  <c r="Z40" i="1"/>
  <c r="Y40" i="1"/>
  <c r="M40" i="1"/>
  <c r="L40" i="1"/>
  <c r="K40" i="1"/>
  <c r="J40" i="1"/>
  <c r="I40" i="1"/>
  <c r="H40" i="1"/>
  <c r="G40" i="1"/>
  <c r="F40" i="1"/>
  <c r="BC39" i="1"/>
  <c r="BB39" i="1"/>
  <c r="BA39" i="1"/>
  <c r="AZ39" i="1"/>
  <c r="AY39" i="1"/>
  <c r="AX39" i="1"/>
  <c r="AW39" i="1"/>
  <c r="AV39" i="1"/>
  <c r="AU39" i="1"/>
  <c r="AT39" i="1"/>
  <c r="AR39" i="1"/>
  <c r="AQ39" i="1"/>
  <c r="AP39" i="1"/>
  <c r="AO39" i="1"/>
  <c r="AN39" i="1"/>
  <c r="AM39" i="1"/>
  <c r="AL39" i="1"/>
  <c r="AK39" i="1"/>
  <c r="AJ39" i="1"/>
  <c r="AI39" i="1"/>
  <c r="AH39" i="1"/>
  <c r="AG39" i="1"/>
  <c r="AF39" i="1"/>
  <c r="AD39" i="1"/>
  <c r="AC39" i="1"/>
  <c r="AB39" i="1"/>
  <c r="AA39" i="1"/>
  <c r="Z39" i="1"/>
  <c r="Y39" i="1"/>
  <c r="M39" i="1"/>
  <c r="L39" i="1"/>
  <c r="K39" i="1"/>
  <c r="J39" i="1"/>
  <c r="I39" i="1"/>
  <c r="H39" i="1"/>
  <c r="G39" i="1"/>
  <c r="F39" i="1"/>
  <c r="BC38" i="1"/>
  <c r="BB38" i="1"/>
  <c r="BA38" i="1"/>
  <c r="AZ38" i="1"/>
  <c r="AY38" i="1"/>
  <c r="AX38" i="1"/>
  <c r="AW38" i="1"/>
  <c r="AV38" i="1"/>
  <c r="AU38" i="1"/>
  <c r="AT38" i="1"/>
  <c r="AR38" i="1"/>
  <c r="AQ38" i="1"/>
  <c r="AP38" i="1"/>
  <c r="AO38" i="1"/>
  <c r="AN38" i="1"/>
  <c r="AM38" i="1"/>
  <c r="AL38" i="1"/>
  <c r="AK38" i="1"/>
  <c r="AJ38" i="1"/>
  <c r="AI38" i="1"/>
  <c r="AH38" i="1"/>
  <c r="AG38" i="1"/>
  <c r="AF38" i="1"/>
  <c r="AD38" i="1"/>
  <c r="AC38" i="1"/>
  <c r="AB38" i="1"/>
  <c r="AA38" i="1"/>
  <c r="Z38" i="1"/>
  <c r="Y38" i="1"/>
  <c r="M38" i="1"/>
  <c r="L38" i="1"/>
  <c r="K38" i="1"/>
  <c r="J38" i="1"/>
  <c r="I38" i="1"/>
  <c r="H38" i="1"/>
  <c r="G38" i="1"/>
  <c r="F38" i="1"/>
  <c r="BC37" i="1"/>
  <c r="BB37" i="1"/>
  <c r="BA37" i="1"/>
  <c r="AZ37" i="1"/>
  <c r="AY37" i="1"/>
  <c r="AX37" i="1"/>
  <c r="AW37" i="1"/>
  <c r="AV37" i="1"/>
  <c r="AU37" i="1"/>
  <c r="AT37" i="1"/>
  <c r="AR37" i="1"/>
  <c r="AQ37" i="1"/>
  <c r="AP37" i="1"/>
  <c r="AO37" i="1"/>
  <c r="AN37" i="1"/>
  <c r="AM37" i="1"/>
  <c r="AL37" i="1"/>
  <c r="AK37" i="1"/>
  <c r="AJ37" i="1"/>
  <c r="AI37" i="1"/>
  <c r="AH37" i="1"/>
  <c r="AG37" i="1"/>
  <c r="AF37" i="1"/>
  <c r="AD37" i="1"/>
  <c r="AC37" i="1"/>
  <c r="AB37" i="1"/>
  <c r="AA37" i="1"/>
  <c r="Z37" i="1"/>
  <c r="Y37" i="1"/>
  <c r="M37" i="1"/>
  <c r="L37" i="1"/>
  <c r="K37" i="1"/>
  <c r="J37" i="1"/>
  <c r="I37" i="1"/>
  <c r="H37" i="1"/>
  <c r="G37" i="1"/>
  <c r="F37" i="1"/>
  <c r="BC36" i="1"/>
  <c r="BB36" i="1"/>
  <c r="BA36" i="1"/>
  <c r="AZ36" i="1"/>
  <c r="AY36" i="1"/>
  <c r="AX36" i="1"/>
  <c r="AW36" i="1"/>
  <c r="AV36" i="1"/>
  <c r="AU36" i="1"/>
  <c r="AT36" i="1"/>
  <c r="AR36" i="1"/>
  <c r="AQ36" i="1"/>
  <c r="AP36" i="1"/>
  <c r="AO36" i="1"/>
  <c r="AN36" i="1"/>
  <c r="AM36" i="1"/>
  <c r="AL36" i="1"/>
  <c r="AK36" i="1"/>
  <c r="AJ36" i="1"/>
  <c r="AI36" i="1"/>
  <c r="AH36" i="1"/>
  <c r="AG36" i="1"/>
  <c r="AF36" i="1"/>
  <c r="AD36" i="1"/>
  <c r="AC36" i="1"/>
  <c r="AB36" i="1"/>
  <c r="AA36" i="1"/>
  <c r="Z36" i="1"/>
  <c r="Y36" i="1"/>
  <c r="M36" i="1"/>
  <c r="L36" i="1"/>
  <c r="K36" i="1"/>
  <c r="J36" i="1"/>
  <c r="I36" i="1"/>
  <c r="H36" i="1"/>
  <c r="G36" i="1"/>
  <c r="F36" i="1"/>
  <c r="BC35" i="1"/>
  <c r="BB35" i="1"/>
  <c r="BA35" i="1"/>
  <c r="AZ35" i="1"/>
  <c r="AY35" i="1"/>
  <c r="AX35" i="1"/>
  <c r="AW35" i="1"/>
  <c r="AV35" i="1"/>
  <c r="AU35" i="1"/>
  <c r="AT35" i="1"/>
  <c r="AR35" i="1"/>
  <c r="AQ35" i="1"/>
  <c r="AP35" i="1"/>
  <c r="AO35" i="1"/>
  <c r="AN35" i="1"/>
  <c r="AM35" i="1"/>
  <c r="AL35" i="1"/>
  <c r="AK35" i="1"/>
  <c r="AJ35" i="1"/>
  <c r="AI35" i="1"/>
  <c r="AH35" i="1"/>
  <c r="AG35" i="1"/>
  <c r="AF35" i="1"/>
  <c r="AD35" i="1"/>
  <c r="AC35" i="1"/>
  <c r="AB35" i="1"/>
  <c r="AA35" i="1"/>
  <c r="Z35" i="1"/>
  <c r="Y35" i="1"/>
  <c r="M35" i="1"/>
  <c r="L35" i="1"/>
  <c r="K35" i="1"/>
  <c r="J35" i="1"/>
  <c r="I35" i="1"/>
  <c r="H35" i="1"/>
  <c r="G35" i="1"/>
  <c r="F35" i="1"/>
  <c r="BC34" i="1"/>
  <c r="BB34" i="1"/>
  <c r="BA34" i="1"/>
  <c r="AZ34" i="1"/>
  <c r="AY34" i="1"/>
  <c r="AX34" i="1"/>
  <c r="AW34" i="1"/>
  <c r="AV34" i="1"/>
  <c r="AU34" i="1"/>
  <c r="AT34" i="1"/>
  <c r="AR34" i="1"/>
  <c r="AQ34" i="1"/>
  <c r="AP34" i="1"/>
  <c r="AO34" i="1"/>
  <c r="AN34" i="1"/>
  <c r="AM34" i="1"/>
  <c r="AL34" i="1"/>
  <c r="AK34" i="1"/>
  <c r="AJ34" i="1"/>
  <c r="AI34" i="1"/>
  <c r="AH34" i="1"/>
  <c r="AG34" i="1"/>
  <c r="AF34" i="1"/>
  <c r="AD34" i="1"/>
  <c r="AC34" i="1"/>
  <c r="AB34" i="1"/>
  <c r="AA34" i="1"/>
  <c r="Z34" i="1"/>
  <c r="Y34" i="1"/>
  <c r="M34" i="1"/>
  <c r="L34" i="1"/>
  <c r="K34" i="1"/>
  <c r="J34" i="1"/>
  <c r="I34" i="1"/>
  <c r="H34" i="1"/>
  <c r="G34" i="1"/>
  <c r="F34" i="1"/>
  <c r="BC33" i="1"/>
  <c r="BB33" i="1"/>
  <c r="BA33" i="1"/>
  <c r="AZ33" i="1"/>
  <c r="AY33" i="1"/>
  <c r="AX33" i="1"/>
  <c r="AW33" i="1"/>
  <c r="AV33" i="1"/>
  <c r="AU33" i="1"/>
  <c r="AT33" i="1"/>
  <c r="AR33" i="1"/>
  <c r="AQ33" i="1"/>
  <c r="AP33" i="1"/>
  <c r="AO33" i="1"/>
  <c r="AN33" i="1"/>
  <c r="AM33" i="1"/>
  <c r="AL33" i="1"/>
  <c r="AK33" i="1"/>
  <c r="AJ33" i="1"/>
  <c r="AI33" i="1"/>
  <c r="AH33" i="1"/>
  <c r="AG33" i="1"/>
  <c r="AF33" i="1"/>
  <c r="AD33" i="1"/>
  <c r="AC33" i="1"/>
  <c r="AB33" i="1"/>
  <c r="AA33" i="1"/>
  <c r="Z33" i="1"/>
  <c r="Y33" i="1"/>
  <c r="M33" i="1"/>
  <c r="L33" i="1"/>
  <c r="K33" i="1"/>
  <c r="J33" i="1"/>
  <c r="I33" i="1"/>
  <c r="H33" i="1"/>
  <c r="G33" i="1"/>
  <c r="F33" i="1"/>
  <c r="BC32" i="1"/>
  <c r="BB32" i="1"/>
  <c r="BA32" i="1"/>
  <c r="AZ32" i="1"/>
  <c r="AY32" i="1"/>
  <c r="AX32" i="1"/>
  <c r="AW32" i="1"/>
  <c r="AV32" i="1"/>
  <c r="AU32" i="1"/>
  <c r="AT32" i="1"/>
  <c r="AR32" i="1"/>
  <c r="AQ32" i="1"/>
  <c r="AP32" i="1"/>
  <c r="AO32" i="1"/>
  <c r="AN32" i="1"/>
  <c r="AM32" i="1"/>
  <c r="AL32" i="1"/>
  <c r="AK32" i="1"/>
  <c r="AJ32" i="1"/>
  <c r="AI32" i="1"/>
  <c r="AH32" i="1"/>
  <c r="AG32" i="1"/>
  <c r="AF32" i="1"/>
  <c r="AD32" i="1"/>
  <c r="AC32" i="1"/>
  <c r="AB32" i="1"/>
  <c r="AA32" i="1"/>
  <c r="Z32" i="1"/>
  <c r="Y32" i="1"/>
  <c r="M32" i="1"/>
  <c r="L32" i="1"/>
  <c r="K32" i="1"/>
  <c r="J32" i="1"/>
  <c r="I32" i="1"/>
  <c r="H32" i="1"/>
  <c r="G32" i="1"/>
  <c r="F32" i="1"/>
  <c r="BC31" i="1"/>
  <c r="BB31" i="1"/>
  <c r="BA31" i="1"/>
  <c r="AZ31" i="1"/>
  <c r="AY31" i="1"/>
  <c r="AX31" i="1"/>
  <c r="AW31" i="1"/>
  <c r="AV31" i="1"/>
  <c r="AU31" i="1"/>
  <c r="AT31" i="1"/>
  <c r="AR31" i="1"/>
  <c r="AQ31" i="1"/>
  <c r="AP31" i="1"/>
  <c r="AO31" i="1"/>
  <c r="AN31" i="1"/>
  <c r="AM31" i="1"/>
  <c r="AL31" i="1"/>
  <c r="AK31" i="1"/>
  <c r="AJ31" i="1"/>
  <c r="AI31" i="1"/>
  <c r="AH31" i="1"/>
  <c r="AG31" i="1"/>
  <c r="AF31" i="1"/>
  <c r="AD31" i="1"/>
  <c r="AC31" i="1"/>
  <c r="AB31" i="1"/>
  <c r="AA31" i="1"/>
  <c r="Z31" i="1"/>
  <c r="Y31" i="1"/>
  <c r="M31" i="1"/>
  <c r="L31" i="1"/>
  <c r="K31" i="1"/>
  <c r="J31" i="1"/>
  <c r="I31" i="1"/>
  <c r="H31" i="1"/>
  <c r="G31" i="1"/>
  <c r="F31" i="1"/>
  <c r="BC30" i="1"/>
  <c r="BB30" i="1"/>
  <c r="BA30" i="1"/>
  <c r="AZ30" i="1"/>
  <c r="AY30" i="1"/>
  <c r="AX30" i="1"/>
  <c r="AW30" i="1"/>
  <c r="AV30" i="1"/>
  <c r="AU30" i="1"/>
  <c r="AT30" i="1"/>
  <c r="AR30" i="1"/>
  <c r="AQ30" i="1"/>
  <c r="AP30" i="1"/>
  <c r="AO30" i="1"/>
  <c r="AN30" i="1"/>
  <c r="AM30" i="1"/>
  <c r="AL30" i="1"/>
  <c r="AK30" i="1"/>
  <c r="AJ30" i="1"/>
  <c r="AI30" i="1"/>
  <c r="AH30" i="1"/>
  <c r="AG30" i="1"/>
  <c r="AF30" i="1"/>
  <c r="AD30" i="1"/>
  <c r="AC30" i="1"/>
  <c r="AB30" i="1"/>
  <c r="AA30" i="1"/>
  <c r="Z30" i="1"/>
  <c r="Y30" i="1"/>
  <c r="M30" i="1"/>
  <c r="L30" i="1"/>
  <c r="K30" i="1"/>
  <c r="J30" i="1"/>
  <c r="I30" i="1"/>
  <c r="H30" i="1"/>
  <c r="G30" i="1"/>
  <c r="F30" i="1"/>
  <c r="BC29" i="1"/>
  <c r="BB29" i="1"/>
  <c r="BA29" i="1"/>
  <c r="AZ29" i="1"/>
  <c r="AY29" i="1"/>
  <c r="AX29" i="1"/>
  <c r="AW29" i="1"/>
  <c r="AV29" i="1"/>
  <c r="AU29" i="1"/>
  <c r="AT29" i="1"/>
  <c r="AR29" i="1"/>
  <c r="AQ29" i="1"/>
  <c r="AP29" i="1"/>
  <c r="AO29" i="1"/>
  <c r="AN29" i="1"/>
  <c r="AM29" i="1"/>
  <c r="AL29" i="1"/>
  <c r="AK29" i="1"/>
  <c r="AJ29" i="1"/>
  <c r="AI29" i="1"/>
  <c r="AH29" i="1"/>
  <c r="AG29" i="1"/>
  <c r="AF29" i="1"/>
  <c r="AD29" i="1"/>
  <c r="AC29" i="1"/>
  <c r="AB29" i="1"/>
  <c r="AA29" i="1"/>
  <c r="Z29" i="1"/>
  <c r="Y29" i="1"/>
  <c r="M29" i="1"/>
  <c r="L29" i="1"/>
  <c r="K29" i="1"/>
  <c r="J29" i="1"/>
  <c r="I29" i="1"/>
  <c r="H29" i="1"/>
  <c r="G29" i="1"/>
  <c r="F29" i="1"/>
  <c r="BC28" i="1"/>
  <c r="BB28" i="1"/>
  <c r="BA28" i="1"/>
  <c r="AZ28" i="1"/>
  <c r="AY28" i="1"/>
  <c r="AX28" i="1"/>
  <c r="AW28" i="1"/>
  <c r="AV28" i="1"/>
  <c r="AU28" i="1"/>
  <c r="AT28" i="1"/>
  <c r="AR28" i="1"/>
  <c r="AQ28" i="1"/>
  <c r="AP28" i="1"/>
  <c r="AO28" i="1"/>
  <c r="AN28" i="1"/>
  <c r="AM28" i="1"/>
  <c r="AL28" i="1"/>
  <c r="AK28" i="1"/>
  <c r="AJ28" i="1"/>
  <c r="AI28" i="1"/>
  <c r="AH28" i="1"/>
  <c r="AG28" i="1"/>
  <c r="AF28" i="1"/>
  <c r="AD28" i="1"/>
  <c r="AC28" i="1"/>
  <c r="AB28" i="1"/>
  <c r="AA28" i="1"/>
  <c r="Z28" i="1"/>
  <c r="Y28" i="1"/>
  <c r="M28" i="1"/>
  <c r="L28" i="1"/>
  <c r="K28" i="1"/>
  <c r="J28" i="1"/>
  <c r="I28" i="1"/>
  <c r="H28" i="1"/>
  <c r="G28" i="1"/>
  <c r="F28" i="1"/>
  <c r="BC26" i="1"/>
  <c r="BB26" i="1"/>
  <c r="BA26" i="1"/>
  <c r="AZ26" i="1"/>
  <c r="AY26" i="1"/>
  <c r="AX26" i="1"/>
  <c r="AW26" i="1"/>
  <c r="AV26" i="1"/>
  <c r="AU26" i="1"/>
  <c r="AT26" i="1"/>
  <c r="AR26" i="1"/>
  <c r="AQ26" i="1"/>
  <c r="AP26" i="1"/>
  <c r="AO26" i="1"/>
  <c r="AN26" i="1"/>
  <c r="AM26" i="1"/>
  <c r="AL26" i="1"/>
  <c r="AK26" i="1"/>
  <c r="AJ26" i="1"/>
  <c r="AI26" i="1"/>
  <c r="AH26" i="1"/>
  <c r="AG26" i="1"/>
  <c r="AF26" i="1"/>
  <c r="AD26" i="1"/>
  <c r="AC26" i="1"/>
  <c r="AB26" i="1"/>
  <c r="AA26" i="1"/>
  <c r="Z26" i="1"/>
  <c r="Y26" i="1"/>
  <c r="M26" i="1"/>
  <c r="L26" i="1"/>
  <c r="K26" i="1"/>
  <c r="J26" i="1"/>
  <c r="I26" i="1"/>
  <c r="H26" i="1"/>
  <c r="G26" i="1"/>
  <c r="F26" i="1"/>
  <c r="BC25" i="1"/>
  <c r="BB25" i="1"/>
  <c r="BA25" i="1"/>
  <c r="AZ25" i="1"/>
  <c r="AY25" i="1"/>
  <c r="AX25" i="1"/>
  <c r="AW25" i="1"/>
  <c r="AV25" i="1"/>
  <c r="AU25" i="1"/>
  <c r="AT25" i="1"/>
  <c r="AR25" i="1"/>
  <c r="AQ25" i="1"/>
  <c r="AP25" i="1"/>
  <c r="AO25" i="1"/>
  <c r="AN25" i="1"/>
  <c r="AM25" i="1"/>
  <c r="AL25" i="1"/>
  <c r="AK25" i="1"/>
  <c r="AJ25" i="1"/>
  <c r="AI25" i="1"/>
  <c r="AH25" i="1"/>
  <c r="AG25" i="1"/>
  <c r="AF25" i="1"/>
  <c r="AD25" i="1"/>
  <c r="AC25" i="1"/>
  <c r="AB25" i="1"/>
  <c r="AA25" i="1"/>
  <c r="Z25" i="1"/>
  <c r="Y25" i="1"/>
  <c r="M25" i="1"/>
  <c r="L25" i="1"/>
  <c r="K25" i="1"/>
  <c r="J25" i="1"/>
  <c r="I25" i="1"/>
  <c r="H25" i="1"/>
  <c r="G25" i="1"/>
  <c r="F25" i="1"/>
  <c r="BC24" i="1"/>
  <c r="BB24" i="1"/>
  <c r="BA24" i="1"/>
  <c r="AZ24" i="1"/>
  <c r="AY24" i="1"/>
  <c r="AX24" i="1"/>
  <c r="AW24" i="1"/>
  <c r="AV24" i="1"/>
  <c r="AU24" i="1"/>
  <c r="AT24" i="1"/>
  <c r="AR24" i="1"/>
  <c r="AQ24" i="1"/>
  <c r="AP24" i="1"/>
  <c r="AO24" i="1"/>
  <c r="AN24" i="1"/>
  <c r="AM24" i="1"/>
  <c r="AL24" i="1"/>
  <c r="AK24" i="1"/>
  <c r="AJ24" i="1"/>
  <c r="AI24" i="1"/>
  <c r="AH24" i="1"/>
  <c r="AG24" i="1"/>
  <c r="AF24" i="1"/>
  <c r="AD24" i="1"/>
  <c r="AC24" i="1"/>
  <c r="AB24" i="1"/>
  <c r="AA24" i="1"/>
  <c r="Z24" i="1"/>
  <c r="Y24" i="1"/>
  <c r="M24" i="1"/>
  <c r="L24" i="1"/>
  <c r="K24" i="1"/>
  <c r="J24" i="1"/>
  <c r="I24" i="1"/>
  <c r="H24" i="1"/>
  <c r="G24" i="1"/>
  <c r="F24" i="1"/>
  <c r="BC23" i="1"/>
  <c r="BB23" i="1"/>
  <c r="BA23" i="1"/>
  <c r="AZ23" i="1"/>
  <c r="AY23" i="1"/>
  <c r="AX23" i="1"/>
  <c r="AW23" i="1"/>
  <c r="AV23" i="1"/>
  <c r="AU23" i="1"/>
  <c r="AT23" i="1"/>
  <c r="AR23" i="1"/>
  <c r="AQ23" i="1"/>
  <c r="AP23" i="1"/>
  <c r="AO23" i="1"/>
  <c r="AN23" i="1"/>
  <c r="AM23" i="1"/>
  <c r="AL23" i="1"/>
  <c r="AK23" i="1"/>
  <c r="AJ23" i="1"/>
  <c r="AI23" i="1"/>
  <c r="AH23" i="1"/>
  <c r="AG23" i="1"/>
  <c r="AF23" i="1"/>
  <c r="AD23" i="1"/>
  <c r="AC23" i="1"/>
  <c r="AB23" i="1"/>
  <c r="AA23" i="1"/>
  <c r="Z23" i="1"/>
  <c r="Y23" i="1"/>
  <c r="M23" i="1"/>
  <c r="L23" i="1"/>
  <c r="K23" i="1"/>
  <c r="J23" i="1"/>
  <c r="I23" i="1"/>
  <c r="H23" i="1"/>
  <c r="G23" i="1"/>
  <c r="F23" i="1"/>
  <c r="BC22" i="1"/>
  <c r="BB22" i="1"/>
  <c r="BA22" i="1"/>
  <c r="AZ22" i="1"/>
  <c r="AY22" i="1"/>
  <c r="AX22" i="1"/>
  <c r="AW22" i="1"/>
  <c r="AV22" i="1"/>
  <c r="AU22" i="1"/>
  <c r="AT22" i="1"/>
  <c r="AR22" i="1"/>
  <c r="AQ22" i="1"/>
  <c r="AP22" i="1"/>
  <c r="AO22" i="1"/>
  <c r="AN22" i="1"/>
  <c r="AM22" i="1"/>
  <c r="AL22" i="1"/>
  <c r="AK22" i="1"/>
  <c r="AJ22" i="1"/>
  <c r="AI22" i="1"/>
  <c r="AH22" i="1"/>
  <c r="AG22" i="1"/>
  <c r="AF22" i="1"/>
  <c r="AD22" i="1"/>
  <c r="AC22" i="1"/>
  <c r="AB22" i="1"/>
  <c r="AA22" i="1"/>
  <c r="Z22" i="1"/>
  <c r="Y22" i="1"/>
  <c r="M22" i="1"/>
  <c r="L22" i="1"/>
  <c r="K22" i="1"/>
  <c r="J22" i="1"/>
  <c r="I22" i="1"/>
  <c r="H22" i="1"/>
  <c r="G22" i="1"/>
  <c r="F22" i="1"/>
  <c r="BC21" i="1"/>
  <c r="BB21" i="1"/>
  <c r="BA21" i="1"/>
  <c r="AZ21" i="1"/>
  <c r="AY21" i="1"/>
  <c r="AX21" i="1"/>
  <c r="AW21" i="1"/>
  <c r="AV21" i="1"/>
  <c r="AU21" i="1"/>
  <c r="AT21" i="1"/>
  <c r="AR21" i="1"/>
  <c r="AQ21" i="1"/>
  <c r="AP21" i="1"/>
  <c r="AO21" i="1"/>
  <c r="AN21" i="1"/>
  <c r="AM21" i="1"/>
  <c r="AL21" i="1"/>
  <c r="AK21" i="1"/>
  <c r="AJ21" i="1"/>
  <c r="AI21" i="1"/>
  <c r="AH21" i="1"/>
  <c r="AG21" i="1"/>
  <c r="AF21" i="1"/>
  <c r="AD21" i="1"/>
  <c r="AC21" i="1"/>
  <c r="AB21" i="1"/>
  <c r="AA21" i="1"/>
  <c r="Z21" i="1"/>
  <c r="Y21" i="1"/>
  <c r="M21" i="1"/>
  <c r="L21" i="1"/>
  <c r="K21" i="1"/>
  <c r="J21" i="1"/>
  <c r="I21" i="1"/>
  <c r="H21" i="1"/>
  <c r="G21" i="1"/>
  <c r="F21" i="1"/>
  <c r="BC20" i="1"/>
  <c r="BB20" i="1"/>
  <c r="BA20" i="1"/>
  <c r="AZ20" i="1"/>
  <c r="AY20" i="1"/>
  <c r="AX20" i="1"/>
  <c r="AW20" i="1"/>
  <c r="AV20" i="1"/>
  <c r="AU20" i="1"/>
  <c r="AT20" i="1"/>
  <c r="AR20" i="1"/>
  <c r="AQ20" i="1"/>
  <c r="AP20" i="1"/>
  <c r="AO20" i="1"/>
  <c r="AN20" i="1"/>
  <c r="AM20" i="1"/>
  <c r="AL20" i="1"/>
  <c r="AK20" i="1"/>
  <c r="AJ20" i="1"/>
  <c r="AI20" i="1"/>
  <c r="AH20" i="1"/>
  <c r="AG20" i="1"/>
  <c r="AF20" i="1"/>
  <c r="AD20" i="1"/>
  <c r="AC20" i="1"/>
  <c r="AB20" i="1"/>
  <c r="AA20" i="1"/>
  <c r="Z20" i="1"/>
  <c r="Y20" i="1"/>
  <c r="M20" i="1"/>
  <c r="L20" i="1"/>
  <c r="K20" i="1"/>
  <c r="J20" i="1"/>
  <c r="I20" i="1"/>
  <c r="H20" i="1"/>
  <c r="G20" i="1"/>
  <c r="F20" i="1"/>
  <c r="BC19" i="1"/>
  <c r="BB19" i="1"/>
  <c r="BA19" i="1"/>
  <c r="AZ19" i="1"/>
  <c r="AY19" i="1"/>
  <c r="AX19" i="1"/>
  <c r="AW19" i="1"/>
  <c r="AV19" i="1"/>
  <c r="AU19" i="1"/>
  <c r="AT19" i="1"/>
  <c r="AR19" i="1"/>
  <c r="AQ19" i="1"/>
  <c r="AP19" i="1"/>
  <c r="AO19" i="1"/>
  <c r="AN19" i="1"/>
  <c r="AM19" i="1"/>
  <c r="AL19" i="1"/>
  <c r="AK19" i="1"/>
  <c r="AJ19" i="1"/>
  <c r="AI19" i="1"/>
  <c r="AH19" i="1"/>
  <c r="AG19" i="1"/>
  <c r="AF19" i="1"/>
  <c r="AD19" i="1"/>
  <c r="AC19" i="1"/>
  <c r="AB19" i="1"/>
  <c r="AA19" i="1"/>
  <c r="Z19" i="1"/>
  <c r="Y19" i="1"/>
  <c r="M19" i="1"/>
  <c r="L19" i="1"/>
  <c r="K19" i="1"/>
  <c r="J19" i="1"/>
  <c r="I19" i="1"/>
  <c r="H19" i="1"/>
  <c r="G19" i="1"/>
  <c r="F19" i="1"/>
  <c r="BC18" i="1"/>
  <c r="BB18" i="1"/>
  <c r="BA18" i="1"/>
  <c r="AZ18" i="1"/>
  <c r="AY18" i="1"/>
  <c r="AX18" i="1"/>
  <c r="AW18" i="1"/>
  <c r="AV18" i="1"/>
  <c r="AU18" i="1"/>
  <c r="AT18" i="1"/>
  <c r="AR18" i="1"/>
  <c r="AQ18" i="1"/>
  <c r="AP18" i="1"/>
  <c r="AO18" i="1"/>
  <c r="AN18" i="1"/>
  <c r="AM18" i="1"/>
  <c r="AL18" i="1"/>
  <c r="AK18" i="1"/>
  <c r="AJ18" i="1"/>
  <c r="AI18" i="1"/>
  <c r="AH18" i="1"/>
  <c r="AG18" i="1"/>
  <c r="AF18" i="1"/>
  <c r="AD18" i="1"/>
  <c r="AC18" i="1"/>
  <c r="AB18" i="1"/>
  <c r="AA18" i="1"/>
  <c r="Z18" i="1"/>
  <c r="Y18" i="1"/>
  <c r="M18" i="1"/>
  <c r="L18" i="1"/>
  <c r="K18" i="1"/>
  <c r="J18" i="1"/>
  <c r="I18" i="1"/>
  <c r="H18" i="1"/>
  <c r="G18" i="1"/>
  <c r="F18" i="1"/>
  <c r="BC17" i="1"/>
  <c r="BB17" i="1"/>
  <c r="BA17" i="1"/>
  <c r="AZ17" i="1"/>
  <c r="AY17" i="1"/>
  <c r="AX17" i="1"/>
  <c r="AW17" i="1"/>
  <c r="AV17" i="1"/>
  <c r="AU17" i="1"/>
  <c r="AT17" i="1"/>
  <c r="AR17" i="1"/>
  <c r="AQ17" i="1"/>
  <c r="AP17" i="1"/>
  <c r="AO17" i="1"/>
  <c r="AN17" i="1"/>
  <c r="AM17" i="1"/>
  <c r="AL17" i="1"/>
  <c r="AK17" i="1"/>
  <c r="AJ17" i="1"/>
  <c r="AI17" i="1"/>
  <c r="AH17" i="1"/>
  <c r="AG17" i="1"/>
  <c r="AF17" i="1"/>
  <c r="AD17" i="1"/>
  <c r="AC17" i="1"/>
  <c r="AB17" i="1"/>
  <c r="AA17" i="1"/>
  <c r="Z17" i="1"/>
  <c r="Y17" i="1"/>
  <c r="M17" i="1"/>
  <c r="L17" i="1"/>
  <c r="K17" i="1"/>
  <c r="J17" i="1"/>
  <c r="I17" i="1"/>
  <c r="H17" i="1"/>
  <c r="G17" i="1"/>
  <c r="F17" i="1"/>
  <c r="BC16" i="1"/>
  <c r="BB16" i="1"/>
  <c r="BA16" i="1"/>
  <c r="AZ16" i="1"/>
  <c r="AY16" i="1"/>
  <c r="AX16" i="1"/>
  <c r="AW16" i="1"/>
  <c r="AV16" i="1"/>
  <c r="AU16" i="1"/>
  <c r="AT16" i="1"/>
  <c r="AR16" i="1"/>
  <c r="AQ16" i="1"/>
  <c r="AP16" i="1"/>
  <c r="AO16" i="1"/>
  <c r="AN16" i="1"/>
  <c r="AM16" i="1"/>
  <c r="AL16" i="1"/>
  <c r="AK16" i="1"/>
  <c r="AJ16" i="1"/>
  <c r="AI16" i="1"/>
  <c r="AH16" i="1"/>
  <c r="AG16" i="1"/>
  <c r="AF16" i="1"/>
  <c r="AD16" i="1"/>
  <c r="AC16" i="1"/>
  <c r="AB16" i="1"/>
  <c r="AA16" i="1"/>
  <c r="Z16" i="1"/>
  <c r="Y16" i="1"/>
  <c r="M16" i="1"/>
  <c r="L16" i="1"/>
  <c r="K16" i="1"/>
  <c r="J16" i="1"/>
  <c r="I16" i="1"/>
  <c r="H16" i="1"/>
  <c r="G16" i="1"/>
  <c r="F16" i="1"/>
  <c r="BC15" i="1"/>
  <c r="BB15" i="1"/>
  <c r="BA15" i="1"/>
  <c r="AZ15" i="1"/>
  <c r="AY15" i="1"/>
  <c r="AX15" i="1"/>
  <c r="AW15" i="1"/>
  <c r="AV15" i="1"/>
  <c r="AU15" i="1"/>
  <c r="AT15" i="1"/>
  <c r="AR15" i="1"/>
  <c r="AQ15" i="1"/>
  <c r="AP15" i="1"/>
  <c r="AO15" i="1"/>
  <c r="AN15" i="1"/>
  <c r="AM15" i="1"/>
  <c r="AL15" i="1"/>
  <c r="AK15" i="1"/>
  <c r="AJ15" i="1"/>
  <c r="AI15" i="1"/>
  <c r="AH15" i="1"/>
  <c r="AG15" i="1"/>
  <c r="AF15" i="1"/>
  <c r="AD15" i="1"/>
  <c r="AC15" i="1"/>
  <c r="AB15" i="1"/>
  <c r="AA15" i="1"/>
  <c r="Z15" i="1"/>
  <c r="Y15" i="1"/>
  <c r="M15" i="1"/>
  <c r="L15" i="1"/>
  <c r="K15" i="1"/>
  <c r="J15" i="1"/>
  <c r="I15" i="1"/>
  <c r="H15" i="1"/>
  <c r="G15" i="1"/>
  <c r="F15" i="1"/>
  <c r="BC14" i="1"/>
  <c r="BB14" i="1"/>
  <c r="BA14" i="1"/>
  <c r="AZ14" i="1"/>
  <c r="AY14" i="1"/>
  <c r="AX14" i="1"/>
  <c r="AW14" i="1"/>
  <c r="AV14" i="1"/>
  <c r="AU14" i="1"/>
  <c r="AT14" i="1"/>
  <c r="AR14" i="1"/>
  <c r="AQ14" i="1"/>
  <c r="AP14" i="1"/>
  <c r="AO14" i="1"/>
  <c r="AN14" i="1"/>
  <c r="AM14" i="1"/>
  <c r="AL14" i="1"/>
  <c r="AK14" i="1"/>
  <c r="AJ14" i="1"/>
  <c r="AI14" i="1"/>
  <c r="AH14" i="1"/>
  <c r="AG14" i="1"/>
  <c r="AF14" i="1"/>
  <c r="AD14" i="1"/>
  <c r="AC14" i="1"/>
  <c r="AB14" i="1"/>
  <c r="AA14" i="1"/>
  <c r="Z14" i="1"/>
  <c r="Y14" i="1"/>
  <c r="M14" i="1"/>
  <c r="L14" i="1"/>
  <c r="K14" i="1"/>
  <c r="J14" i="1"/>
  <c r="I14" i="1"/>
  <c r="H14" i="1"/>
  <c r="G14" i="1"/>
  <c r="F14" i="1"/>
  <c r="BC13" i="1"/>
  <c r="BB13" i="1"/>
  <c r="BA13" i="1"/>
  <c r="AZ13" i="1"/>
  <c r="AY13" i="1"/>
  <c r="AX13" i="1"/>
  <c r="AW13" i="1"/>
  <c r="AV13" i="1"/>
  <c r="AU13" i="1"/>
  <c r="AT13" i="1"/>
  <c r="AR13" i="1"/>
  <c r="AQ13" i="1"/>
  <c r="AP13" i="1"/>
  <c r="AO13" i="1"/>
  <c r="AN13" i="1"/>
  <c r="AM13" i="1"/>
  <c r="AL13" i="1"/>
  <c r="AK13" i="1"/>
  <c r="AJ13" i="1"/>
  <c r="AI13" i="1"/>
  <c r="AH13" i="1"/>
  <c r="AG13" i="1"/>
  <c r="AF13" i="1"/>
  <c r="AD13" i="1"/>
  <c r="AC13" i="1"/>
  <c r="AB13" i="1"/>
  <c r="AA13" i="1"/>
  <c r="Z13" i="1"/>
  <c r="Y13" i="1"/>
  <c r="M13" i="1"/>
  <c r="L13" i="1"/>
  <c r="K13" i="1"/>
  <c r="J13" i="1"/>
  <c r="I13" i="1"/>
  <c r="H13" i="1"/>
  <c r="G13" i="1"/>
  <c r="F13" i="1"/>
  <c r="BC12" i="1"/>
  <c r="BB12" i="1"/>
  <c r="BA12" i="1"/>
  <c r="AZ12" i="1"/>
  <c r="AY12" i="1"/>
  <c r="AX12" i="1"/>
  <c r="AW12" i="1"/>
  <c r="AV12" i="1"/>
  <c r="AU12" i="1"/>
  <c r="AT12" i="1"/>
  <c r="AR12" i="1"/>
  <c r="AQ12" i="1"/>
  <c r="AP12" i="1"/>
  <c r="AO12" i="1"/>
  <c r="AN12" i="1"/>
  <c r="AM12" i="1"/>
  <c r="AL12" i="1"/>
  <c r="AK12" i="1"/>
  <c r="AJ12" i="1"/>
  <c r="AI12" i="1"/>
  <c r="AH12" i="1"/>
  <c r="AG12" i="1"/>
  <c r="AF12" i="1"/>
  <c r="AD12" i="1"/>
  <c r="AC12" i="1"/>
  <c r="AB12" i="1"/>
  <c r="AA12" i="1"/>
  <c r="Z12" i="1"/>
  <c r="Y12" i="1"/>
  <c r="M12" i="1"/>
  <c r="L12" i="1"/>
  <c r="K12" i="1"/>
  <c r="J12" i="1"/>
  <c r="I12" i="1"/>
  <c r="H12" i="1"/>
  <c r="G12" i="1"/>
  <c r="F12" i="1"/>
  <c r="BC11" i="1"/>
  <c r="BB11" i="1"/>
  <c r="BA11" i="1"/>
  <c r="AZ11" i="1"/>
  <c r="AY11" i="1"/>
  <c r="AX11" i="1"/>
  <c r="AW11" i="1"/>
  <c r="AV11" i="1"/>
  <c r="AU11" i="1"/>
  <c r="AT11" i="1"/>
  <c r="AR11" i="1"/>
  <c r="AQ11" i="1"/>
  <c r="AP11" i="1"/>
  <c r="AO11" i="1"/>
  <c r="AN11" i="1"/>
  <c r="AM11" i="1"/>
  <c r="AL11" i="1"/>
  <c r="AK11" i="1"/>
  <c r="AJ11" i="1"/>
  <c r="AI11" i="1"/>
  <c r="AH11" i="1"/>
  <c r="AG11" i="1"/>
  <c r="AF11" i="1"/>
  <c r="AD11" i="1"/>
  <c r="AC11" i="1"/>
  <c r="AB11" i="1"/>
  <c r="AA11" i="1"/>
  <c r="Z11" i="1"/>
  <c r="Y11" i="1"/>
  <c r="M11" i="1"/>
  <c r="L11" i="1"/>
  <c r="K11" i="1"/>
  <c r="J11" i="1"/>
  <c r="I11" i="1"/>
  <c r="H11" i="1"/>
  <c r="G11" i="1"/>
  <c r="F11" i="1"/>
  <c r="BC10" i="1"/>
  <c r="BB10" i="1"/>
  <c r="BA10" i="1"/>
  <c r="AZ10" i="1"/>
  <c r="AY10" i="1"/>
  <c r="AX10" i="1"/>
  <c r="AW10" i="1"/>
  <c r="AV10" i="1"/>
  <c r="AU10" i="1"/>
  <c r="AT10" i="1"/>
  <c r="AR10" i="1"/>
  <c r="AQ10" i="1"/>
  <c r="AP10" i="1"/>
  <c r="AO10" i="1"/>
  <c r="AN10" i="1"/>
  <c r="AM10" i="1"/>
  <c r="AL10" i="1"/>
  <c r="AK10" i="1"/>
  <c r="AJ10" i="1"/>
  <c r="AI10" i="1"/>
  <c r="AH10" i="1"/>
  <c r="AG10" i="1"/>
  <c r="AF10" i="1"/>
  <c r="AD10" i="1"/>
  <c r="AC10" i="1"/>
  <c r="AB10" i="1"/>
  <c r="AA10" i="1"/>
  <c r="Z10" i="1"/>
  <c r="Y10" i="1"/>
  <c r="M10" i="1"/>
  <c r="L10" i="1"/>
  <c r="K10" i="1"/>
  <c r="J10" i="1"/>
  <c r="I10" i="1"/>
  <c r="H10" i="1"/>
  <c r="G10" i="1"/>
  <c r="F10" i="1"/>
  <c r="BC9" i="1"/>
  <c r="BB9" i="1"/>
  <c r="BA9" i="1"/>
  <c r="AZ9" i="1"/>
  <c r="AY9" i="1"/>
  <c r="AX9" i="1"/>
  <c r="AW9" i="1"/>
  <c r="AV9" i="1"/>
  <c r="AU9" i="1"/>
  <c r="AT9" i="1"/>
  <c r="AR9" i="1"/>
  <c r="AQ9" i="1"/>
  <c r="AP9" i="1"/>
  <c r="AO9" i="1"/>
  <c r="AN9" i="1"/>
  <c r="AM9" i="1"/>
  <c r="AL9" i="1"/>
  <c r="AK9" i="1"/>
  <c r="AJ9" i="1"/>
  <c r="AI9" i="1"/>
  <c r="AH9" i="1"/>
  <c r="AG9" i="1"/>
  <c r="AF9" i="1"/>
  <c r="AD9" i="1"/>
  <c r="AC9" i="1"/>
  <c r="AB9" i="1"/>
  <c r="AA9" i="1"/>
  <c r="Z9" i="1"/>
  <c r="Y9" i="1"/>
  <c r="M9" i="1"/>
  <c r="L9" i="1"/>
  <c r="K9" i="1"/>
  <c r="J9" i="1"/>
  <c r="I9" i="1"/>
  <c r="H9" i="1"/>
  <c r="G9" i="1"/>
  <c r="F9" i="1"/>
  <c r="BC8" i="1"/>
  <c r="BB8" i="1"/>
  <c r="BA8" i="1"/>
  <c r="AZ8" i="1"/>
  <c r="AY8" i="1"/>
  <c r="AX8" i="1"/>
  <c r="AW8" i="1"/>
  <c r="AV8" i="1"/>
  <c r="AU8" i="1"/>
  <c r="AT8" i="1"/>
  <c r="AR8" i="1"/>
  <c r="AQ8" i="1"/>
  <c r="AP8" i="1"/>
  <c r="AO8" i="1"/>
  <c r="AN8" i="1"/>
  <c r="AM8" i="1"/>
  <c r="AL8" i="1"/>
  <c r="AK8" i="1"/>
  <c r="AJ8" i="1"/>
  <c r="AI8" i="1"/>
  <c r="AH8" i="1"/>
  <c r="AG8" i="1"/>
  <c r="AF8" i="1"/>
  <c r="AD8" i="1"/>
  <c r="AC8" i="1"/>
  <c r="AB8" i="1"/>
  <c r="AA8" i="1"/>
  <c r="Z8" i="1"/>
  <c r="Y8" i="1"/>
  <c r="M8" i="1"/>
  <c r="L8" i="1"/>
  <c r="K8" i="1"/>
  <c r="J8" i="1"/>
  <c r="I8" i="1"/>
  <c r="H8" i="1"/>
  <c r="G8" i="1"/>
  <c r="F8" i="1"/>
  <c r="BC7" i="1"/>
  <c r="BB7" i="1"/>
  <c r="BA7" i="1"/>
  <c r="AZ7" i="1"/>
  <c r="AY7" i="1"/>
  <c r="AX7" i="1"/>
  <c r="AW7" i="1"/>
  <c r="AV7" i="1"/>
  <c r="AU7" i="1"/>
  <c r="AT7" i="1"/>
  <c r="AR7" i="1"/>
  <c r="AQ7" i="1"/>
  <c r="AP7" i="1"/>
  <c r="AO7" i="1"/>
  <c r="AN7" i="1"/>
  <c r="AM7" i="1"/>
  <c r="AL7" i="1"/>
  <c r="AK7" i="1"/>
  <c r="AJ7" i="1"/>
  <c r="AI7" i="1"/>
  <c r="AH7" i="1"/>
  <c r="AG7" i="1"/>
  <c r="AF7" i="1"/>
  <c r="AD7" i="1"/>
  <c r="AC7" i="1"/>
  <c r="AB7" i="1"/>
  <c r="AA7" i="1"/>
  <c r="Z7" i="1"/>
  <c r="Y7" i="1"/>
  <c r="M7" i="1"/>
  <c r="L7" i="1"/>
  <c r="K7" i="1"/>
  <c r="J7" i="1"/>
  <c r="I7" i="1"/>
  <c r="H7" i="1"/>
  <c r="G7" i="1"/>
  <c r="F7" i="1"/>
  <c r="BC6" i="1"/>
  <c r="BB6" i="1"/>
  <c r="BA6" i="1"/>
  <c r="AZ6" i="1"/>
  <c r="AY6" i="1"/>
  <c r="AX6" i="1"/>
  <c r="AW6" i="1"/>
  <c r="AV6" i="1"/>
  <c r="AU6" i="1"/>
  <c r="AT6" i="1"/>
  <c r="AR6" i="1"/>
  <c r="AQ6" i="1"/>
  <c r="AP6" i="1"/>
  <c r="AO6" i="1"/>
  <c r="AN6" i="1"/>
  <c r="AM6" i="1"/>
  <c r="AL6" i="1"/>
  <c r="AK6" i="1"/>
  <c r="AJ6" i="1"/>
  <c r="AI6" i="1"/>
  <c r="AH6" i="1"/>
  <c r="AG6" i="1"/>
  <c r="AF6" i="1"/>
  <c r="AD6" i="1"/>
  <c r="AC6" i="1"/>
  <c r="AB6" i="1"/>
  <c r="AA6" i="1"/>
  <c r="Z6" i="1"/>
  <c r="Y6" i="1"/>
  <c r="M6" i="1"/>
  <c r="L6" i="1"/>
  <c r="K6" i="1"/>
  <c r="J6" i="1"/>
  <c r="I6" i="1"/>
  <c r="H6" i="1"/>
  <c r="G6" i="1"/>
  <c r="F6" i="1"/>
  <c r="BC5" i="1"/>
  <c r="BB5" i="1"/>
  <c r="BA5" i="1"/>
  <c r="AZ5" i="1"/>
  <c r="AY5" i="1"/>
  <c r="AX5" i="1"/>
  <c r="AW5" i="1"/>
  <c r="AV5" i="1"/>
  <c r="AU5" i="1"/>
  <c r="AT5" i="1"/>
  <c r="AR5" i="1"/>
  <c r="AQ5" i="1"/>
  <c r="AP5" i="1"/>
  <c r="AO5" i="1"/>
  <c r="AN5" i="1"/>
  <c r="AM5" i="1"/>
  <c r="AL5" i="1"/>
  <c r="AK5" i="1"/>
  <c r="AJ5" i="1"/>
  <c r="AI5" i="1"/>
  <c r="AH5" i="1"/>
  <c r="AG5" i="1"/>
  <c r="AF5" i="1"/>
  <c r="AD5" i="1"/>
  <c r="AC5" i="1"/>
  <c r="AB5" i="1"/>
  <c r="AA5" i="1"/>
  <c r="Z5" i="1"/>
  <c r="Y5" i="1"/>
  <c r="M5" i="1"/>
  <c r="L5" i="1"/>
  <c r="K5" i="1"/>
  <c r="J5" i="1"/>
  <c r="I5" i="1"/>
  <c r="H5" i="1"/>
  <c r="G5" i="1"/>
  <c r="F5" i="1"/>
  <c r="BC4" i="1"/>
  <c r="BB4" i="1"/>
  <c r="BA4" i="1"/>
  <c r="AZ4" i="1"/>
  <c r="AY4" i="1"/>
  <c r="AX4" i="1"/>
  <c r="AW4" i="1"/>
  <c r="AV4" i="1"/>
  <c r="AU4" i="1"/>
  <c r="AT4" i="1"/>
  <c r="AR4" i="1"/>
  <c r="AQ4" i="1"/>
  <c r="AP4" i="1"/>
  <c r="AO4" i="1"/>
  <c r="AN4" i="1"/>
  <c r="AM4" i="1"/>
  <c r="AL4" i="1"/>
  <c r="AK4" i="1"/>
  <c r="AJ4" i="1"/>
  <c r="AI4" i="1"/>
  <c r="AH4" i="1"/>
  <c r="AG4" i="1"/>
  <c r="AF4" i="1"/>
  <c r="AD4" i="1"/>
  <c r="AC4" i="1"/>
  <c r="AB4" i="1"/>
  <c r="AA4" i="1"/>
  <c r="Z4" i="1"/>
  <c r="Y4" i="1"/>
  <c r="M4" i="1"/>
  <c r="L4" i="1"/>
  <c r="K4" i="1"/>
  <c r="J4" i="1"/>
  <c r="I4" i="1"/>
  <c r="H4" i="1"/>
  <c r="G4" i="1"/>
  <c r="F4" i="1"/>
  <c r="BC3" i="1"/>
  <c r="BB3" i="1"/>
  <c r="BA3" i="1"/>
  <c r="AZ3" i="1"/>
  <c r="AY3" i="1"/>
  <c r="AX3" i="1"/>
  <c r="AW3" i="1"/>
  <c r="AV3" i="1"/>
  <c r="AU3" i="1"/>
  <c r="AT3" i="1"/>
  <c r="AR3" i="1"/>
  <c r="AQ3" i="1"/>
  <c r="AP3" i="1"/>
  <c r="AO3" i="1"/>
  <c r="AN3" i="1"/>
  <c r="AM3" i="1"/>
  <c r="AL3" i="1"/>
  <c r="AK3" i="1"/>
  <c r="AJ3" i="1"/>
  <c r="AI3" i="1"/>
  <c r="AH3" i="1"/>
  <c r="AG3" i="1"/>
  <c r="AF3" i="1"/>
  <c r="AD3" i="1"/>
  <c r="AC3" i="1"/>
  <c r="AB3" i="1"/>
  <c r="AA3" i="1"/>
  <c r="Z3" i="1"/>
  <c r="Y3" i="1"/>
  <c r="M3" i="1"/>
  <c r="L3" i="1"/>
  <c r="K3" i="1"/>
  <c r="J3" i="1"/>
  <c r="I3" i="1"/>
  <c r="H3" i="1"/>
  <c r="G3" i="1"/>
  <c r="F3" i="1"/>
  <c r="BC2" i="1"/>
  <c r="BB2" i="1"/>
  <c r="BA2" i="1"/>
  <c r="AZ2" i="1"/>
  <c r="AY2" i="1"/>
  <c r="AX2" i="1"/>
  <c r="AW2" i="1"/>
  <c r="AV2" i="1"/>
  <c r="AU2" i="1"/>
  <c r="AT2" i="1"/>
  <c r="AR2" i="1"/>
  <c r="AQ2" i="1"/>
  <c r="AP2" i="1"/>
  <c r="AO2" i="1"/>
  <c r="AN2" i="1"/>
  <c r="AM2" i="1"/>
  <c r="AL2" i="1"/>
  <c r="AF2" i="1"/>
  <c r="AK2" i="1"/>
  <c r="AJ2" i="1"/>
  <c r="AI2" i="1"/>
  <c r="AH2" i="1"/>
  <c r="AG2" i="1"/>
  <c r="AD2" i="1"/>
  <c r="AC2" i="1"/>
  <c r="AB2" i="1"/>
  <c r="AA2" i="1"/>
  <c r="Z2" i="1"/>
  <c r="Y2" i="1"/>
  <c r="L2" i="1"/>
  <c r="J2" i="1"/>
  <c r="M2" i="1"/>
  <c r="K2" i="1"/>
  <c r="I2" i="1"/>
  <c r="H2" i="1"/>
  <c r="G2" i="1"/>
  <c r="F2" i="1"/>
</calcChain>
</file>

<file path=xl/sharedStrings.xml><?xml version="1.0" encoding="utf-8"?>
<sst xmlns="http://schemas.openxmlformats.org/spreadsheetml/2006/main" count="3096" uniqueCount="1256">
  <si>
    <t>PolicyNameGer</t>
  </si>
  <si>
    <t>PolicyNameEng</t>
  </si>
  <si>
    <t>Location</t>
  </si>
  <si>
    <t>Sector</t>
  </si>
  <si>
    <t>Mobility</t>
  </si>
  <si>
    <t>Energy</t>
  </si>
  <si>
    <t>Housing</t>
  </si>
  <si>
    <t>Industry</t>
  </si>
  <si>
    <t>LULUCF</t>
  </si>
  <si>
    <t>Cross</t>
  </si>
  <si>
    <t>Governance</t>
  </si>
  <si>
    <t>Expenditure</t>
  </si>
  <si>
    <t>Persuasion</t>
  </si>
  <si>
    <t>Regulation</t>
  </si>
  <si>
    <t>Marketbased</t>
  </si>
  <si>
    <t>Loans</t>
  </si>
  <si>
    <t>CsgG</t>
  </si>
  <si>
    <t>3,4</t>
  </si>
  <si>
    <t>EMAS or similar (obligatory, public)</t>
  </si>
  <si>
    <t>Readjustment mechanisms (obligatory)</t>
  </si>
  <si>
    <t>Multi-Level interface management</t>
  </si>
  <si>
    <t>GHG reduction targets and paths</t>
  </si>
  <si>
    <t>Other targets and paths</t>
  </si>
  <si>
    <t>Subsidy (consumption, use &amp; other)</t>
  </si>
  <si>
    <t>Subsidies (investment)</t>
  </si>
  <si>
    <t>Equity holdings</t>
  </si>
  <si>
    <t>Conditional government spending</t>
  </si>
  <si>
    <t>Dialogue, networks, participation</t>
  </si>
  <si>
    <t>Labels and certificates (voluntary)</t>
  </si>
  <si>
    <t>Market-based instruments</t>
  </si>
  <si>
    <t>Allocation with fixed prices</t>
  </si>
  <si>
    <t>Trade</t>
  </si>
  <si>
    <t>Free allocation</t>
  </si>
  <si>
    <t>Auction</t>
  </si>
  <si>
    <t>Prohibition</t>
  </si>
  <si>
    <t>Implementation plans (obligatory, private)</t>
  </si>
  <si>
    <t>EMAS or similar (obligatory, private)</t>
  </si>
  <si>
    <t>Feed-in tariff</t>
  </si>
  <si>
    <t>Feed-in guarantee</t>
  </si>
  <si>
    <t>Reduction/Limitation of bureaucracy, exception rules</t>
  </si>
  <si>
    <t>Climate policy mainstreaming</t>
  </si>
  <si>
    <t>Information exchange (public)</t>
  </si>
  <si>
    <t>Register</t>
  </si>
  <si>
    <t>Permission/right (public)</t>
  </si>
  <si>
    <t>Obligation (public)</t>
  </si>
  <si>
    <t>Quota regulation (public)</t>
  </si>
  <si>
    <t>Reporting, obligatory (public)</t>
  </si>
  <si>
    <t>Reporting, voluntary (private)</t>
  </si>
  <si>
    <t>Subsidy (R&amp;D)</t>
  </si>
  <si>
    <t>Contract research, panel of experts</t>
  </si>
  <si>
    <t>Consultation (obligatory, private)</t>
  </si>
  <si>
    <t>Quota regulation (private)</t>
  </si>
  <si>
    <t>Standards (obligatory)</t>
  </si>
  <si>
    <t>Inspections (obligatory, private)</t>
  </si>
  <si>
    <t>Fines (private, monetary)</t>
  </si>
  <si>
    <t>Sanctions (private, non-monetary)</t>
  </si>
  <si>
    <t>Reporting, obligatory (private)</t>
  </si>
  <si>
    <t>Obligation (private, general affection)</t>
  </si>
  <si>
    <t>Obligation (private, limited affection)</t>
  </si>
  <si>
    <t>Permission/right (private)</t>
  </si>
  <si>
    <t>Price intervention (private)</t>
  </si>
  <si>
    <t>Labels and Certificates (obligatory, private)</t>
  </si>
  <si>
    <t>Permission/right (private), Price intervention (private), Labels and Certificates (obligatory, private)</t>
  </si>
  <si>
    <t>Direct</t>
  </si>
  <si>
    <t>Inter Strategies</t>
  </si>
  <si>
    <t>Intra Strategies</t>
  </si>
  <si>
    <t>Sufficiency</t>
  </si>
  <si>
    <t>Efficiency increase</t>
  </si>
  <si>
    <t>Consistency increases</t>
  </si>
  <si>
    <t>Regeneration expansion</t>
  </si>
  <si>
    <t>Population reduction</t>
  </si>
  <si>
    <t>Capability empowerment (targeted)</t>
  </si>
  <si>
    <t>Capability empowerment (direct)</t>
  </si>
  <si>
    <t>Capability empowerment (mediated)</t>
  </si>
  <si>
    <t>Eco-efficiency increase</t>
  </si>
  <si>
    <t>Impact expansion</t>
  </si>
  <si>
    <t>Equalization</t>
  </si>
  <si>
    <t>InterStrategies</t>
  </si>
  <si>
    <t>IntraStrategies</t>
  </si>
  <si>
    <t>Influence Type</t>
  </si>
  <si>
    <t>Sustainability goals</t>
  </si>
  <si>
    <t>Structural change</t>
  </si>
  <si>
    <t>Influence Topic</t>
  </si>
  <si>
    <t>Transfer of responsibility to the general public</t>
  </si>
  <si>
    <t>Dealing with international competition</t>
  </si>
  <si>
    <t>Legal form of organisations</t>
  </si>
  <si>
    <t>Property distribution and rights</t>
  </si>
  <si>
    <t>Constitution of (pseudo-) markets</t>
  </si>
  <si>
    <t>Transformation governance</t>
  </si>
  <si>
    <t>Financing</t>
  </si>
  <si>
    <t>Infrastructure (Expansion and maintenance)</t>
  </si>
  <si>
    <t>GovernanceDummy</t>
  </si>
  <si>
    <t>ExpenditureDummy</t>
  </si>
  <si>
    <t>PersuasionDummy</t>
  </si>
  <si>
    <t>MarketbasedDummy</t>
  </si>
  <si>
    <t>RegulationDummy</t>
  </si>
  <si>
    <t>DirectDummy</t>
  </si>
  <si>
    <t>Sondernutzung öffentlichen Straßenraums (Stellfläche für stationsbasierte Carsharingfahrzeuge)</t>
  </si>
  <si>
    <t>Privileges for carsharing vehicles</t>
  </si>
  <si>
    <t>Bevorrechtigungen für Carsharingfahrzeuge</t>
  </si>
  <si>
    <t>Special use of public roads (designated parking for station-based carsharing vehicles)</t>
  </si>
  <si>
    <t>Sufficiency, Efficiency increase, Consistency increases</t>
  </si>
  <si>
    <t>Bevorrechtigungen für elektrisch betriebene Fahrzeuge</t>
  </si>
  <si>
    <t>Privileges for electrically powered vehicles</t>
  </si>
  <si>
    <t>EmoG</t>
  </si>
  <si>
    <t>Eco-efficiency increase, Capability empowerment (direct)</t>
  </si>
  <si>
    <t>Berichterstattung zur Antriebswende</t>
  </si>
  <si>
    <t>Reporting on the transition to alternative propulsion systems</t>
  </si>
  <si>
    <t>Indirect</t>
  </si>
  <si>
    <t xml:space="preserve">Übermittlungserlaubnis von Daten bezüglich Klimaschäden </t>
  </si>
  <si>
    <t>Permission to transmit data regarding climate damage</t>
  </si>
  <si>
    <t>GVGEG</t>
  </si>
  <si>
    <t>Cross-sectoral</t>
  </si>
  <si>
    <t>Information exchange (public), Permission/right (public), Climate policy mainstreaming</t>
  </si>
  <si>
    <t>Finanzhilfe zur Verbesserung der Verkehrsverhältnisse der Gemeinden und der Eisenbahn</t>
  </si>
  <si>
    <t>Financial assistance for the improvement of traffic conditions in municipalities and railways</t>
  </si>
  <si>
    <t>GVFG</t>
  </si>
  <si>
    <t>1 to 11</t>
  </si>
  <si>
    <t>Sufficiency, Consistency increases</t>
  </si>
  <si>
    <t>Capability empowerment (direct), Capability empowerment (targeted), Eco-efficiency increase</t>
  </si>
  <si>
    <t>Infrastructure (Expansion and maintenance), Financing</t>
  </si>
  <si>
    <t>AntarktUmwSchProtAG</t>
  </si>
  <si>
    <t>Keine Genehmigungen für Tätigkeiten in der Antarktis mit nachteiliger Wirkung auf Klimaverhältnisse</t>
  </si>
  <si>
    <t>No permits for activities in Antarctica with adverse effects on climate conditions</t>
  </si>
  <si>
    <t>Obligation (public), Climate policy mainstreaming</t>
  </si>
  <si>
    <t>HG 2024</t>
  </si>
  <si>
    <t>Ausbauziel erneuerbarer Strom auf 80 Prozent des Bruttostromverbrauchs bis 2030</t>
  </si>
  <si>
    <t>Target for the expansion of renewable electricity to 80 percent of gross electricity consumption by 2030</t>
  </si>
  <si>
    <t>EEG 2023</t>
  </si>
  <si>
    <t>Überragendes öffentliches Interesse und Vorrang von erneuerbaren Energien in der Schutzgüterabwägung</t>
  </si>
  <si>
    <t>Primacy of public interest and priority of renewable energies in the balancing of protected interests</t>
  </si>
  <si>
    <t>Capability empowerment (direct), Eco-efficiency increase</t>
  </si>
  <si>
    <t>Ausbaupfade für erneuerbare Energie</t>
  </si>
  <si>
    <t>Pathways for the expansion of renewable energy</t>
  </si>
  <si>
    <t>Finanzielle Beteiligung der Kommunen</t>
  </si>
  <si>
    <t>Financial participation of municipalities</t>
  </si>
  <si>
    <t>Obligation (private, general affection), Permission/right (private), Price intervention (private)</t>
  </si>
  <si>
    <t>Pflichten der Netzbetreiber zum Anschluss von erneuerbarer Energien</t>
  </si>
  <si>
    <t>Obligations of grid operators for connecting renewable energy sources</t>
  </si>
  <si>
    <t>Research, data, consulting, information, digital tools, education</t>
  </si>
  <si>
    <t>Permission/right (private), Obligation (private, general affection), Reduction/Limitation of bureaucracy, exception rules</t>
  </si>
  <si>
    <t>Vorgaben für Anlagen, inklusive smart meter rollout, Anschluss, Messstellenbetrieb, Steckersolargeräte und Direktvermarktung</t>
  </si>
  <si>
    <t>Requirements for installations, including smart meter rollout, connection, metering point operation, plug-in solar devices, and direct marketing</t>
  </si>
  <si>
    <t>Pflichten der Netzbetreiber zur Abnahme, Übertragung und Verteilung des gesamten Stroms aus erneuerbaren Energien</t>
  </si>
  <si>
    <t>Obligations of grid operators for the acceptance, transmission, and distribution of all electricity from renewable energy sources</t>
  </si>
  <si>
    <t>Feed-in guarantee, Obligation (private, general affection)</t>
  </si>
  <si>
    <t>Rechte bei der Verlegung von Leitung und zur Überfahrt bei Errichtung und Rückbau von Anlagen</t>
  </si>
  <si>
    <t>11a, 11b</t>
  </si>
  <si>
    <t>Permission/right (private), Obligation (private, limited affection)</t>
  </si>
  <si>
    <t>Pflichten der Netzbetreiber zu Erweiterung der Netzkapazität</t>
  </si>
  <si>
    <t>Obligations of grid operators to expand grid capacity</t>
  </si>
  <si>
    <t>Refund claims and compensation (private)</t>
  </si>
  <si>
    <t>Obligation (private, general affection), Permission/right (private), Refund claims and compensation (private)</t>
  </si>
  <si>
    <t>Kostenaufteilung für Netzausbau</t>
  </si>
  <si>
    <t>Cost allocation for grid expansion</t>
  </si>
  <si>
    <t>16, 17</t>
  </si>
  <si>
    <t>Constitution of (pseudo-) markets, Financing</t>
  </si>
  <si>
    <t>Einspeisevergütung</t>
  </si>
  <si>
    <t>Mieterstromzuschlag</t>
  </si>
  <si>
    <t>Zahlungsanspruch von Anlagenbetreibern</t>
  </si>
  <si>
    <t>Payment entitlement of plant operators</t>
  </si>
  <si>
    <t>Marktprämie und Ausschreibungen</t>
  </si>
  <si>
    <t>Subsidy (consumption, use &amp; other), Subsidy (R&amp;D)</t>
  </si>
  <si>
    <t>Permission/right (private), Obligation (private, general affection)</t>
  </si>
  <si>
    <t>Constitution of (pseudo-) markets, Financing, Transformation governance</t>
  </si>
  <si>
    <t>9,10, 52</t>
  </si>
  <si>
    <t>Standards (obligatory), Permission/right (private), Obligation (private, general affection), Reduction/Limitation of bureaucracy, exception rules, Fines (private, monetary)</t>
  </si>
  <si>
    <t>19 to 27, 48a, 49, 51, 52</t>
  </si>
  <si>
    <t>19 to 27, 40 to 47, 49, 51, 52, 53</t>
  </si>
  <si>
    <t>19 to 27, 28 to 39, 51, 52, 54, 55</t>
  </si>
  <si>
    <t>Fines (private, monetary), Permission/right (private), Feed-in tariff, Price intervention (private), Obligation (private, general affection)</t>
  </si>
  <si>
    <t>Fines (private, monetary), Permission/right (private), Price intervention (private)</t>
  </si>
  <si>
    <t>19 to 27, 51, 52, 58</t>
  </si>
  <si>
    <t>Zahlungsanspruch für Flexibilität</t>
  </si>
  <si>
    <t>Payment entitlement for flexibility</t>
  </si>
  <si>
    <t>11, 57</t>
  </si>
  <si>
    <t>Mitteilungs- und Veröffentlichungspflichten</t>
  </si>
  <si>
    <t>Notification and publication obligations</t>
  </si>
  <si>
    <t>Obligation (private, general affection), Reporting, obligatory (private)</t>
  </si>
  <si>
    <t>70 to 77</t>
  </si>
  <si>
    <t>Obligation (public), Register</t>
  </si>
  <si>
    <t>Herkunftsnachweise, Regionalnachweise und Doppelvermarktungsverbot</t>
  </si>
  <si>
    <t>(Regional) guarantees of origin and prohibition of double counting</t>
  </si>
  <si>
    <t>Obligation (private, limited affection), Obligation (private, general affection), Fines (private, monetary)</t>
  </si>
  <si>
    <t>79, 80, 86</t>
  </si>
  <si>
    <t>Clearingstelle</t>
  </si>
  <si>
    <t>Clearing agency</t>
  </si>
  <si>
    <t>Monitoring, Berichterstattung und Informationsaustausch</t>
  </si>
  <si>
    <t>97 to 99</t>
  </si>
  <si>
    <t>Monitoring, reporting and information exchange</t>
  </si>
  <si>
    <t>Information exchange (public), Reporting, obligatory (public), Multi-Level interface management</t>
  </si>
  <si>
    <t>8, 9, 10a</t>
  </si>
  <si>
    <t>Erleichterungen für Steckersolargeräte</t>
  </si>
  <si>
    <t>Exemptions for plug-in solar devices</t>
  </si>
  <si>
    <t>Permission/right (private), Reduction/Limitation of bureaucracy, exception rules</t>
  </si>
  <si>
    <t>22, 24</t>
  </si>
  <si>
    <t>Vereinfachungen für Bürgerenergie</t>
  </si>
  <si>
    <t>Exemptions for citizen energy</t>
  </si>
  <si>
    <t>WindBG</t>
  </si>
  <si>
    <t>1 to 5</t>
  </si>
  <si>
    <t>Obligation (public), Multi-Level interface management</t>
  </si>
  <si>
    <t>Obligation (public), Multi-Level interface management, Other targets and paths, Reporting, obligatory (public)</t>
  </si>
  <si>
    <t>Verfahrenserleichterungen in Windenergiegebieten und Beschleunigungsgebieten</t>
  </si>
  <si>
    <t>Exemptions in wind energy zones and acceleration zones</t>
  </si>
  <si>
    <t>Obligation (private, general affection), Reduction/Limitation of bureaucracy, exception rules</t>
  </si>
  <si>
    <t>Nationale Klimaschutzziele</t>
  </si>
  <si>
    <t>National climate protection targets</t>
  </si>
  <si>
    <t>KSG</t>
  </si>
  <si>
    <t>Cross-sectoral; LULUCF; Industry</t>
  </si>
  <si>
    <t>GHG reduction targets and paths, Multi-Level interface management</t>
  </si>
  <si>
    <t>3, 4</t>
  </si>
  <si>
    <t>5, 6</t>
  </si>
  <si>
    <t>Reporting, obligatory (public), Multi-Level interface management</t>
  </si>
  <si>
    <t>Angemessener Beitrag der Bundesministerien zur Erreichung der Klimaschutzziele</t>
  </si>
  <si>
    <t>Appropriate contribution of federal ministries to achieving climate protection targets</t>
  </si>
  <si>
    <t>Reporting, obligatory (public), Multi-Level interface management, Information exchange (public)</t>
  </si>
  <si>
    <t>Jährliches Monitoring der Treibhausgasemissionen (inklusive Projektionsdaten) durch das Umweltbundesamt</t>
  </si>
  <si>
    <t>Annual monitoring of greenhouse gas emissions (including forecast data) by the Umweltbundesamt</t>
  </si>
  <si>
    <t>Obligation (private, general affection), Reduction/Limitation of bureaucracy, exception rules, Fines (private, monetary)</t>
  </si>
  <si>
    <t>Management von Emissionszuweisungen der EU</t>
  </si>
  <si>
    <t>Management of EU emissions allowances</t>
  </si>
  <si>
    <t>Obligation (public), Reporting, obligatory (public), Multi-Level interface management</t>
  </si>
  <si>
    <t>Obligation (public), Readjustment mechanisms (obligatory)</t>
  </si>
  <si>
    <t>Obligation (public), Readjustment mechanisms (obligatory), Reporting, obligatory (public)</t>
  </si>
  <si>
    <t>Berichterstattung der Bundesregierung zu Klimaschutzzielen, Treibhausgasemissionen und Emissionshandel</t>
  </si>
  <si>
    <t>4, 10</t>
  </si>
  <si>
    <t>Reporting by the federal government on climate protection targets, greenhouse gas emissions and emissions trading</t>
  </si>
  <si>
    <t>Beschluss mit Maßnahmen bei Überschreitung der Jahresemissionsgesamtmenge</t>
  </si>
  <si>
    <t>Decision with measures in case of exceeding the annual total emissions limit</t>
  </si>
  <si>
    <t>Vorschläge für Maßnahmen am Beginn der Legislatur</t>
  </si>
  <si>
    <t>Klimaschutzprogramme am beginn der Legislatur</t>
  </si>
  <si>
    <t>Climate protection programs at the beginning of the legislative term</t>
  </si>
  <si>
    <t>Proposals for measures at the beginning of the legislative term</t>
  </si>
  <si>
    <t>Obligation (public), Readjustment mechanisms (obligatory), Multi-Level interface management</t>
  </si>
  <si>
    <t>Expertenrat für Klimafragen</t>
  </si>
  <si>
    <t>11, 12</t>
  </si>
  <si>
    <t>Structural Change</t>
  </si>
  <si>
    <t>Reporting, obligatory (public), Obligation (public), Permission/right (public)</t>
  </si>
  <si>
    <t>Obligation to consider climate protection in public tasks and investments, including CO2 shadow price</t>
  </si>
  <si>
    <t>Bund-Länder-Zusammenarbeit und Klimaschutz-Kompetenz der Länder</t>
  </si>
  <si>
    <t>Federal-state cooperation and climate protection competence of the states</t>
  </si>
  <si>
    <t>Permission/right (public), Obligation (public), Multi-Level interface management</t>
  </si>
  <si>
    <t>14, 15</t>
  </si>
  <si>
    <t>Klimaneutrale Bundesverwaltung, inklusive Zielsetzung, Maßnahmenkatalog und Hebel durch Aufsichten und Sondervermögen</t>
  </si>
  <si>
    <t>Climate-neutral federal administration, including objectives, catalog of measures, and leverage through oversight and special fund</t>
  </si>
  <si>
    <t>GHG reduction targets and paths, Obligation (public)</t>
  </si>
  <si>
    <t>PostG</t>
  </si>
  <si>
    <t>Price intervention regarding ecological aspects in the pricing of postal services</t>
  </si>
  <si>
    <t>Preisintervention zu Investitionen in eine ökologisch nachhaltige Postversorgung</t>
  </si>
  <si>
    <t>Price intervention for investments in an ecologically sustainable postal service</t>
  </si>
  <si>
    <t>Price intervention (private), Obligation (private, general affection)</t>
  </si>
  <si>
    <t>Contribution and reporting of the ecologically sustainable postal sector</t>
  </si>
  <si>
    <t>Beitrag und Berichterstattung des ökologisch nachhaltigen Postsektors</t>
  </si>
  <si>
    <t>75, 76</t>
  </si>
  <si>
    <t>Reporting, voluntary (private), Research, data, consulting, information, digital tools, education</t>
  </si>
  <si>
    <t xml:space="preserve">Freiwilliges Umweltzeichen für Paketdiensleister </t>
  </si>
  <si>
    <t>Voluntary environmental label for parcel service providers</t>
  </si>
  <si>
    <t>GHG reduction targets and paths, Reporting, obligatory (public), Climate policy mainstreaming</t>
  </si>
  <si>
    <t>Klimadialog im Postsektor</t>
  </si>
  <si>
    <t>Climate dialogue in the postal sector</t>
  </si>
  <si>
    <t>Unterstützung von Kooperationen im Postsektor</t>
  </si>
  <si>
    <t>Support of collaboration in the postal sector</t>
  </si>
  <si>
    <t>Permission/right (public), Obligation (public), Climate policy mainstreaming</t>
  </si>
  <si>
    <t>Research, data, consulting, information, digital tools, education, Dialogue, networks, participation</t>
  </si>
  <si>
    <t>SaubFahrzeugBeschG</t>
  </si>
  <si>
    <t>Mindestziele von sauberen Nutzfahrzeugen für öffentliche Auftraggeber und Sektorenauftraggeber</t>
  </si>
  <si>
    <t>Minimum targets for clean commercial vehicles for public authorities and sectoral contracting entities</t>
  </si>
  <si>
    <t>Efficiency increase, Consistency increases</t>
  </si>
  <si>
    <t>Quota regulation (private), Reporting, obligatory (private)</t>
  </si>
  <si>
    <t>Other targets and paths, Quota regulation (public), Obligation (public), Reporting, obligatory (public), Information exchange (public), Multi-Level interface management</t>
  </si>
  <si>
    <t>5 to 9</t>
  </si>
  <si>
    <t>EWSG</t>
  </si>
  <si>
    <t>Einmalige Entlastung der Letztverbraucher von Kosten für leitungsgebundenes Erdgas und Wärme für Letztverbraucher im Kontext der Energiekrise 2022</t>
  </si>
  <si>
    <t>1 to 14</t>
  </si>
  <si>
    <t>Obligation (public), Reporting, obligatory (public)</t>
  </si>
  <si>
    <t>Capability empowerment (targeted), Impact expansion</t>
  </si>
  <si>
    <t>EnEfG</t>
  </si>
  <si>
    <t>Energieeffizienzziele: Reduktion von End- und Primärenergieverbrauch</t>
  </si>
  <si>
    <t>Energy efficiency targets: Reducing final and primary energy consumption</t>
  </si>
  <si>
    <t>One-time relief for end consumers from costs for grid-supplied natural gas and heat in the context of the 2022 energy crisis</t>
  </si>
  <si>
    <t>Verpflichtung von Bund und Ländern zur Einsparung von Endenergie durch selbstgewählte geeignete Maßnahmen</t>
  </si>
  <si>
    <t>Subsidies (investment), Subsidy (consumption, use &amp; other)</t>
  </si>
  <si>
    <t>Capability empowerment (targeted), Eco-efficiency increase</t>
  </si>
  <si>
    <t>Obligation of the federal and state governments to reduce final energy consumption through self-selected appropriate measures</t>
  </si>
  <si>
    <t>Obligation (public), EMAS or similar (obligatory, public)</t>
  </si>
  <si>
    <t xml:space="preserve">Verpflichtung der Länder zur Durchsetzung der Vorreiterrolle des öffentlichen Sektors sowie Berichterstattung zum Endenergieverbrauch aller öffentlichen Stellen und Kommunen </t>
  </si>
  <si>
    <t>Obligation of the federal states to enforce the leading role of the public sector regarding energy efficiency and to report on the final energy consumption of all public authorities and municipalities</t>
  </si>
  <si>
    <t>Pflicht für Unternehmen zur Einrichtung von Energie- oder Umweltmanagementsystemen</t>
  </si>
  <si>
    <t>Obligation for companies to establish energy or environmental management systems</t>
  </si>
  <si>
    <t>Pflicht für Unternehmen zur Erstellung und Veröffentlichung von Umsetzungsplänen für Endenergieeinsparmaßnahmen</t>
  </si>
  <si>
    <t>Obligation for companies to develop and publish implementation plans for final energy saving measures</t>
  </si>
  <si>
    <t>8, 10</t>
  </si>
  <si>
    <t>Vorgaben für klimaneutrale Rechenzentren, insbesondere zur Energieverbrauchseffektivität</t>
  </si>
  <si>
    <t>Energy; Industry</t>
  </si>
  <si>
    <t>Obligation for energy and environmental management systems for data centers</t>
  </si>
  <si>
    <t>EMAS or similar (obligatory, private), Implementation plans (obligatory, private)</t>
  </si>
  <si>
    <t>Berichtspflichten von Rechenzentren für ein zentrales Register</t>
  </si>
  <si>
    <t>Reporting obligations of data centers for a central register</t>
  </si>
  <si>
    <t>13-15</t>
  </si>
  <si>
    <t>Permission/right (public), Register</t>
  </si>
  <si>
    <t xml:space="preserve">Obligation for companies to avoid and use waste heat </t>
  </si>
  <si>
    <t>Pflicht für Unternehmen zur Vermeidung und Nutzung von Abwärme</t>
  </si>
  <si>
    <t>Obligation for companies to provide information and register for waste heat</t>
  </si>
  <si>
    <t>Vereinfachungen und Ausnahmen für klimaneutrale Unternehmen</t>
  </si>
  <si>
    <t>Simplifications and exceptions for climate neutral companies</t>
  </si>
  <si>
    <t>EMAS or similar (obligatory, private), Inspections (obligatory, private), Fines (private, monetary)</t>
  </si>
  <si>
    <t>Reporting, obligatory (private), Implementation plans (obligatory, private), Fines (private, monetary)</t>
  </si>
  <si>
    <t>Standards (obligatory), Fines (private, monetary)</t>
  </si>
  <si>
    <t>Pflicht für Rechenzentren zur Einrichtung von Energie- und Umweltmanagementsystemen</t>
  </si>
  <si>
    <t>Obligation (private, general affection), Reporting, obligatory (private), Fines (private, monetary)</t>
  </si>
  <si>
    <t>Obligation (private, general affection), Fines (private, monetary)</t>
  </si>
  <si>
    <t>Reporting, obligatory (private), Fines (private, monetary)</t>
  </si>
  <si>
    <t>Herkunftsnachweise für Wärme und Kälte, inklusive Register</t>
  </si>
  <si>
    <t>Guarantees of origin for heating and cooling, including register</t>
  </si>
  <si>
    <t>HkNRG</t>
  </si>
  <si>
    <t>4 to 8</t>
  </si>
  <si>
    <t>Register, Obligation (public)</t>
  </si>
  <si>
    <t>Research, data, consulting, information, digital tools, education, Labels and certificates (voluntary)</t>
  </si>
  <si>
    <t>Herkunftsnachweise für Gas, inklusive Register</t>
  </si>
  <si>
    <t>Guarantees of origin for gas, including register</t>
  </si>
  <si>
    <t>3, 5 to 8</t>
  </si>
  <si>
    <t>Förderaufgaben der Bundesagentur für Sprunginnovation SPRIND</t>
  </si>
  <si>
    <t>Funding mandate of The Federal Agency for Breakthrough Innovation (SPRIND)</t>
  </si>
  <si>
    <t>SPRINDFG</t>
  </si>
  <si>
    <t>Subsidy (R&amp;D), Subsidy (consumption, use &amp; other), Contract research, panel of experts, Equity holdings, Loans, Conditional government spending</t>
  </si>
  <si>
    <t>CO2KostAufG</t>
  </si>
  <si>
    <t>Regelungen zur Aufteilung der Kohlendioxidkosten bei Wohn- und Nichtwohngebäuden, inklusive digitaler Tools</t>
  </si>
  <si>
    <t>Obligation (private, general affection), Price intervention (private)</t>
  </si>
  <si>
    <t>Consistency increases, Efficiency increase, Sufficiency</t>
  </si>
  <si>
    <t>3 to 11</t>
  </si>
  <si>
    <t>KSpG</t>
  </si>
  <si>
    <t>Zulässige Gesamtmenge an dauerhafter Speicherung von Kohlendioxid</t>
  </si>
  <si>
    <t>Permissible total amount of permanent carbon dioxide storage</t>
  </si>
  <si>
    <t>Sustainability Goals</t>
  </si>
  <si>
    <t>Bestimmungsrechte der Länder bezüglich Flächen für die dauerhafte Speicherung</t>
  </si>
  <si>
    <t>Jurisdiction of the federal states regarding areas for permanent storage</t>
  </si>
  <si>
    <t>Planfeststellung für Kohlendioxidleitungen</t>
  </si>
  <si>
    <t>Planning approval for carbon dioxide pipelines</t>
  </si>
  <si>
    <t>Consistency increases, Regeneration expansion</t>
  </si>
  <si>
    <t>Informationssammlung und Berichterstattung zu Potenzialen dauerhafter Speicherung</t>
  </si>
  <si>
    <t>Information gathering and reporting on the potential for permanent storage</t>
  </si>
  <si>
    <t>Information exchange (public), Reporting, obligatory (public)</t>
  </si>
  <si>
    <t>Öffentliches Register über bestehende Projekte zur dauerhaften Speicherung</t>
  </si>
  <si>
    <t>Public register of existing permanent storage projects</t>
  </si>
  <si>
    <t>Information exchange (public), Reporting, obligatory (public), Multi-Level interface management, Register</t>
  </si>
  <si>
    <t>Genehmigungsverfahren und Regelungen zur Untersuchung des Untergrunds</t>
  </si>
  <si>
    <t>7 to 10</t>
  </si>
  <si>
    <t>Genehmigungsverfahren für Errichtung, Betrieb und Stilllegung von dauerhaften Speichern</t>
  </si>
  <si>
    <t>11 to 17</t>
  </si>
  <si>
    <t>Multi-Level interface management, Permission/right (public)</t>
  </si>
  <si>
    <t>Obligations of operators and designated authorities</t>
  </si>
  <si>
    <t>Obligation (public), Permission/right (public), Reporting, obligatory (public)</t>
  </si>
  <si>
    <t>18 to 25, 27 to 30</t>
  </si>
  <si>
    <t>Infrastructure (Expansion and maintenance), Transfer of responsibility to the general public</t>
  </si>
  <si>
    <t>Regelungen zum Anschluss und Zugang Dritter zu Kohlendioxidnetzen und -speichern</t>
  </si>
  <si>
    <t>33 to 35</t>
  </si>
  <si>
    <t>Infrastructure (Expansion and maintenance), Constitution of (pseudo-) markets</t>
  </si>
  <si>
    <t>Ausnahmen für Forschungsspeicher</t>
  </si>
  <si>
    <t>Exceptions for research facilities</t>
  </si>
  <si>
    <t>36 to 38</t>
  </si>
  <si>
    <t>Verpflichtender Wissensaustausch</t>
  </si>
  <si>
    <t>Obligatory knowledge exchange</t>
  </si>
  <si>
    <t>Obligation (public), Reporting, obligatory (public), Information exchange (public)</t>
  </si>
  <si>
    <t>Reporting, obligatory (private), Obligation (private, limited affection), Inspections (obligatory, private), Fines (private, monetary)</t>
  </si>
  <si>
    <t>KTFG</t>
  </si>
  <si>
    <t>Sondervermögen Klima- und Transformationsfond</t>
  </si>
  <si>
    <t>1 to 4</t>
  </si>
  <si>
    <t>HinSchG</t>
  </si>
  <si>
    <t>Übertragung der Verwaltung des Liegenschaftsvermögens des Bundes an die Bundesanstalt für Immobilienaufgaben (BlmA) nach dem Ziel der klimaneutralen Bundesverwaltung 2030 und der Vorbildfunktion öffentlicher Gebäude</t>
  </si>
  <si>
    <t xml:space="preserve">Energy; Housing;  </t>
  </si>
  <si>
    <t>ERPWiPlanG 2024</t>
  </si>
  <si>
    <t>Nachhaltigkeitskriterien in Programmen des ERP-Wirtschaftsplans</t>
  </si>
  <si>
    <t>Festlegung der jährlichen Emissionsmengen und Flexibilitäten</t>
  </si>
  <si>
    <t>BEHG</t>
  </si>
  <si>
    <t>4, 5</t>
  </si>
  <si>
    <t>GHG reduction targets and paths, Multi-Level interface management, Permission/right (public), Obligation (public)</t>
  </si>
  <si>
    <t>Verpflichtungen von Emissions-Verantwortlichen zu Überwachungsplänen, Ermittlung von Brennstoffemissionen, und Berichterstattung</t>
  </si>
  <si>
    <t>Special fund for climate and transformation</t>
  </si>
  <si>
    <t>Protection of whistleblowers in the context of renewable energy and energy efficiency</t>
  </si>
  <si>
    <t>Transfer of the management of federal real estate assets to the BImA in line with the goal of a climate-neutral federal administration by 2030 and the exemplary role of public buildings</t>
  </si>
  <si>
    <t>Sustainability criteria in programs of the ERP economic plan</t>
  </si>
  <si>
    <t>Determination of annual emission levels and flexibilities</t>
  </si>
  <si>
    <t>Obligations of responsible parties regarding monitoring plans, determination of fuel emissions, and reporting</t>
  </si>
  <si>
    <t>Allocation with fixed prices, Trade, Auction</t>
  </si>
  <si>
    <t>Constitution of (pseudo-) markets, Financing, Property distribution and rights</t>
  </si>
  <si>
    <t>Ausgleich verschiedener direkter und indirekter Belastungen im nEHS, durch unzumutbare Härte, Doppelbelastung mit dem EU ETS sowie Carbon Leakage</t>
  </si>
  <si>
    <t>Compensation for various direct and indirect burdens in the nEHS, due to undue hardship, double burden with the EU ETS, and carbon leakage</t>
  </si>
  <si>
    <t>Subsidy (consumption, use &amp; other), Subsidies (investment)</t>
  </si>
  <si>
    <t>Register, Obligation (public), Permission/right (public)</t>
  </si>
  <si>
    <t>Obligation (private, general affection), Permission/right (private), Fines (private, monetary), Inspections (obligatory, private)</t>
  </si>
  <si>
    <t>8 to 10,12 to 14, 16 to 18</t>
  </si>
  <si>
    <t>6,7, 15, 20, 22</t>
  </si>
  <si>
    <t>TEHG</t>
  </si>
  <si>
    <t>Emissionsgenehmigungen, Ermittlung von Emissionen, Berichterstattung und Überwachungsplan</t>
  </si>
  <si>
    <t>Trade, Auction, Free allocation</t>
  </si>
  <si>
    <t>Emission permits, determination of emissions, reporting, and monitoring plan</t>
  </si>
  <si>
    <t>Register, Multi-Level interface management, Obligation (public), Permission/right (public)</t>
  </si>
  <si>
    <t>7 to 15, 19, 20, 23 to 25</t>
  </si>
  <si>
    <t>Ausnahmeregelungen für Kleinemittenten</t>
  </si>
  <si>
    <t>Exceptions for small emitters</t>
  </si>
  <si>
    <t>4 to 6, 18, 21, 29</t>
  </si>
  <si>
    <t>Konstitution des Emissionshandels (EU ETS) und der Berechtigungen, inklusive: Verpflichtung zur Abgabe von Berechtigungen, kostenlose Zuteilung, Versteigerung, Handel, Anerkennung von Berechtigungen aus anderen Ländern, Register</t>
  </si>
  <si>
    <t>Establishment of emissions trading (EU ETS) and allowances, including: obligation to surrender allowances, free allocation, auctioning, trading, recognition of allowances from other countries, registry</t>
  </si>
  <si>
    <t>GEG</t>
  </si>
  <si>
    <t>Überragendes öffentliches Interesse und Vorrang von erneuerbaren Energien und Effizienzmaßnahmen im Gebäudebereich in der Schutzgüterabwägung</t>
  </si>
  <si>
    <t>Primacy of public interest and priority of renewable energies and efficiency measures in the building sector in the balancing of protected interests</t>
  </si>
  <si>
    <t>Consistency increases, Efficiency increase</t>
  </si>
  <si>
    <t>Vorbildfunktion der öffentlichen Hand, inklusive Kompetenzen der Länder</t>
  </si>
  <si>
    <t>Information über anerkannte Regeln der Technik</t>
  </si>
  <si>
    <t>Information on recognized technical standards</t>
  </si>
  <si>
    <t>Permission/right (public), Reporting, obligatory (public)</t>
  </si>
  <si>
    <t>4, 9a</t>
  </si>
  <si>
    <t xml:space="preserve">Obligation to construct new buildings as nearly zero-energy buildings, including limitation of primary energy demand, limitation of energy losses, and compliance with the 65% renewable energy rule
</t>
  </si>
  <si>
    <t>Obligation (private, general affection), Standards (obligatory)</t>
  </si>
  <si>
    <t>Diverse efficiency building standards</t>
  </si>
  <si>
    <t>Vorgaben für bestehende Gebäude und Anlagen, inklusive Aufrechterhaltung energetischer Qualität, Nachrüstung, Erweiterung und Ausbau</t>
  </si>
  <si>
    <t>Requirements for existing buildings and systems, including the maintenance of energy performance, retrofitting, upgrading, and expansion</t>
  </si>
  <si>
    <t>Operator obligations, including operational readiness, proper use, maintenance, upkeep, and optimization</t>
  </si>
  <si>
    <t xml:space="preserve">Betreiberpflichten inklusive Betriebsbereitschaft, sachgerechte Nutzung, Wartung, Prüfung, Instandhaltung und Optimierung </t>
  </si>
  <si>
    <t>Vorgaben beim Einbau oder bei Erneuerung von Klimaanlagen und Raumlufttechnik</t>
  </si>
  <si>
    <t>Requirements for the installation or replacement of air conditioning and ventilation systems</t>
  </si>
  <si>
    <t>65 to 68</t>
  </si>
  <si>
    <t>Eco-Efficiency increase</t>
  </si>
  <si>
    <t>Requirements for the installation or replacement of water pipes and fittings</t>
  </si>
  <si>
    <t>Sections §</t>
  </si>
  <si>
    <t>Betriebsverbot für Heizkessel und Ölheizungen nach 30 Jahren Nutzungsdauer, Verbot der Nutzung fossiler Brennstoffe ab 2045</t>
  </si>
  <si>
    <t>Inspektionspflichten für Betreiber von Gebäuden mit Klimaanlage</t>
  </si>
  <si>
    <t>Inspection obligations for operators of buildings with air conditioning systems</t>
  </si>
  <si>
    <t>Efficiency increase, Sufficiency</t>
  </si>
  <si>
    <t>Efficiency increase, Consistency increases, Sufficiency</t>
  </si>
  <si>
    <t>Inspections (obligatory, private), Permission/right (private), Prohibition, Obligation (private, general affection), Reporting, obligatory (private), Reduction/Limitation of bureaucracy, exception rules, Fines (private, monetary)</t>
  </si>
  <si>
    <t>Labels and Certificates (obligatory, private), Obligation (private, general affection), Permission/right (private), Prohibition, Inspections (obligatory, private), Reduction/Limitation of bureaucracy, exception rules, Fines (private, monetary)</t>
  </si>
  <si>
    <t>Finanzielle Förderung von erneuerbaren Energien und Energieeffizienz in der Bereitstellung von Wärme und Kälte</t>
  </si>
  <si>
    <t>Financial support for renewable energies and energy efficiency in the provision of heating and cooling</t>
  </si>
  <si>
    <t>89 to 91</t>
  </si>
  <si>
    <t xml:space="preserve">Vollzugsmechanismen des GEG, insbesondere Erfüllungserklärung, Nachweispflichten bei Arbeiten in bestehenden Gebäuden, sowie Aufsichtspflichten des bevollmächtigten Bezirksschornsteinfegers </t>
  </si>
  <si>
    <t>Register, Permission/right (public), Information exchange (public), Obligation (public), Reporting, obligatory (public)</t>
  </si>
  <si>
    <t>Möglichkeit zur Befreiung von den Anforderungen des GEG</t>
  </si>
  <si>
    <t>Enforcement mechanisms of the GEG, in particular the declaration of compliance, documentation requirements for work on existing buildings, and supervisory duties of the authorized district chimney sweep</t>
  </si>
  <si>
    <t>Possibility of exemption from the requirements of the GEG</t>
  </si>
  <si>
    <t>Capability empowerment (targeted), Capability empowerment (mediated), Impact expansion</t>
  </si>
  <si>
    <t>102 to 107</t>
  </si>
  <si>
    <t>Recht der Gemeinden zur Durchsetzung eines Anschluss- und Benutzungszwangs für öffentliche Wärmenetze zu Zwecken des Klima- und Ressourcenschutzes</t>
  </si>
  <si>
    <t>Right of municipalities to enforce a connection and usage obligation for public heating networks for the purposes of climate and resource protection</t>
  </si>
  <si>
    <t>Permission/right (public), Multi-Level interface management</t>
  </si>
  <si>
    <t>Labels and Certificates (obligatory, private), Obligation (private, general affection), Inspections (obligatory, private), Fines (private, monetary)</t>
  </si>
  <si>
    <t>Obligation (private, general affection), Standards (obligatory), Reduction/Limitation of bureaucracy, exception rules, Fines (private, monetary)</t>
  </si>
  <si>
    <t>Obligation (private, general affection), Standards (obligatory), Fines (private, monetary)</t>
  </si>
  <si>
    <t>Obligation (private, general affection), Reduction/Limitation of bureaucracy, exception rules, Inspections (obligatory, private), Fines (private, monetary)</t>
  </si>
  <si>
    <t>Obligation (private, general affection), Prohibition, Consultation (obligatory, private), Standards (obligatory), Fines (private, monetary)</t>
  </si>
  <si>
    <t>92 to 97, 108</t>
  </si>
  <si>
    <t>79 to 88, 98 to 100, 108</t>
  </si>
  <si>
    <t>75 to 78, 98 to 100, 108</t>
  </si>
  <si>
    <t>72, 73, 108</t>
  </si>
  <si>
    <t>71, 108</t>
  </si>
  <si>
    <t>69, 70, 73, 108</t>
  </si>
  <si>
    <t>61 to 64, 108</t>
  </si>
  <si>
    <t>58 to 60c, 108</t>
  </si>
  <si>
    <t>46 to 51, 57, 108</t>
  </si>
  <si>
    <t>11 to 19, 108</t>
  </si>
  <si>
    <t>10, 15, 16 to 19, 71, 20 to 33, 108</t>
  </si>
  <si>
    <t>Überragendes öffentliches Interesse von Vorhaben zum Ausbau und der Entwicklung der Übertragungsnetze</t>
  </si>
  <si>
    <t>Vereinfachung für besonders eilbedürftigen Vorhaben</t>
  </si>
  <si>
    <t>Simplification for particularly urgent projects</t>
  </si>
  <si>
    <t>1, 2</t>
  </si>
  <si>
    <t>Konstitution des Bundesbedarfsplans für Ausbau und Entwicklung der Übertragungsnetze, inklusive Deklaration der obligatorischen Vorhaben und Regeln zur Umsetzung von Erd- und Freileitungen</t>
  </si>
  <si>
    <t>Constitution of the Federal Requirement Plan for the expansion and development of transmission infrastructure, encompassing the declaration of obligatory projects and rules governing the implementation of underground and overhead transmission lines</t>
  </si>
  <si>
    <t>Obligation (private, general affection), Permission/right (private)</t>
  </si>
  <si>
    <t>Berichtspflichten der Übertragungsnetzbetreiber</t>
  </si>
  <si>
    <t>Reporting obligations of transmission system operators</t>
  </si>
  <si>
    <t>Reporting, obligatory (private), Reduction/Limitation of bureaucracy, exception rules</t>
  </si>
  <si>
    <t>WPG</t>
  </si>
  <si>
    <t xml:space="preserve">Überragendes öffentliches Interesse und Vorrang in der Schutzgüterabwägung von Wärmenetzen sowie Anlagen und Nebenanlagen für Wärme aus erneuerbaren Energien </t>
  </si>
  <si>
    <t>Primacy of public interest and priority in the balancing of protected interests for district heating networks and installations and auxiliary facilities for heat from renewable energy sources</t>
  </si>
  <si>
    <t>Ziele der leitungsgebundenen Wärmeversorgung, insbesondere Zwischenziel der Wärme aus erneuerbaren Energien</t>
  </si>
  <si>
    <t>Transformation governance, Infrastructure (Expansion and maintenance)</t>
  </si>
  <si>
    <t>Dialogue, networks, participation, Research, data, consulting, information, digital tools, education</t>
  </si>
  <si>
    <t>Obligation (private, general affection), Permission/right (private), Reduction/Limitation of bureaucracy, exception rules, Reporting, obligatory (private)</t>
  </si>
  <si>
    <t>Möglichkeit zur Ausweisung von Gebieten zum Neu- oder Ausbau von Wärmenetzen und Wasserstoffnetzen auf Basis des Wärmeplans</t>
  </si>
  <si>
    <t>Option to designate areas for the construction or expansion of district heating and hydrogen infrastructure based on the heat plan</t>
  </si>
  <si>
    <t>26, 27</t>
  </si>
  <si>
    <t>4 to 25, 28</t>
  </si>
  <si>
    <t>Berichtspflichten zur Begleitung der Transformation von Gasverteilernetzen</t>
  </si>
  <si>
    <t>Reporting obligations for monitoring the transformation of gas distribution networks</t>
  </si>
  <si>
    <t>Verpflichtung von Wärmenetzbetreibern zur Einhaltung von Zielen bezüglich des Anteils erneuerbarer Energien, inklusive Ausnahmen und Rechte der Kund*innen</t>
  </si>
  <si>
    <t>Obligation of district heating network operators to meet targets regarding the share of renewable energy sources, including exemptions and customer rights</t>
  </si>
  <si>
    <t>Obligation (private, limited affection), Reduction/Limitation of bureaucracy, exception rules, Permission/right (private)</t>
  </si>
  <si>
    <t>Verpflichtung zur Erstellung von Wärmenetzausbau- und -
dekarbonisierungsfahrplänen für Wärmenetzbetreiber</t>
  </si>
  <si>
    <t>Obligation for district heating network operators to develop heat network expansion and decarbonization roadmaps</t>
  </si>
  <si>
    <t>29 to 31</t>
  </si>
  <si>
    <t>Obligation (private, general affection), Reporting, obligatory (private), Reduction/Limitation of bureaucracy, exception rules</t>
  </si>
  <si>
    <t>Information exchange (public), Other targets and paths, Permission/right (public), Multi-Level interface management</t>
  </si>
  <si>
    <t>Zentrale Veröffentlichung von Wärmeplänen im Internet</t>
  </si>
  <si>
    <t>Centralized online publication of heat planning documents</t>
  </si>
  <si>
    <t>Energiesparziele</t>
  </si>
  <si>
    <t>EDL-G</t>
  </si>
  <si>
    <t>Other targets and paths, Obligation (public)</t>
  </si>
  <si>
    <t>Vorbildfunktion der öffentlichen Hand bei der Durchführung von Energieeffizienzverbesserungsmaßnahmen und der Nutzung von Energiedienstleistungen</t>
  </si>
  <si>
    <t>Exemplary role of the public sector, including the competencies of the federal states</t>
  </si>
  <si>
    <t>Exemplary role of the public sector in implementing energy efficiency improvements and making use of energy services</t>
  </si>
  <si>
    <t>Unterstützung der Konstitution von Märkten für Energiedienstleistungen und Energieeffizienzmaßnahmen durch Behinderungsverbote, sowie Informationspflichten und staatliche Informationsbereitstellung zu Anbietern, Rahmenbedingungen und potenziellen Maßnahmen</t>
  </si>
  <si>
    <t>Facilitating the creation of markets for energy services and energy efficiency measures by prohibiting obstructions, imposing information obligations, and ensuring public access to government-provided information on providers, conditions, and possible actions</t>
  </si>
  <si>
    <t>4 to 7</t>
  </si>
  <si>
    <t>Obligation (private, general affection), Prohibition</t>
  </si>
  <si>
    <t>Regelung von Energieaudits, inklusive Verpflichtung großer Unternehmen, Bestimmung von Inhalten, Ausnahmeregelungen sowie Vorgaben für Auditor*innen</t>
  </si>
  <si>
    <t>7 to 8d</t>
  </si>
  <si>
    <t>Einrichtung der Bundesstelle für Energieeffizienz</t>
  </si>
  <si>
    <t>Establishment of the Federal Office for Energy Efficiency</t>
  </si>
  <si>
    <t>Obligation (public), Reporting, obligatory (public), Multi-Level interface management, Permission/right (public)</t>
  </si>
  <si>
    <t>9 to 11</t>
  </si>
  <si>
    <t>Obligation (private, general affection), EMAS or similar (obligatory, private), Reduction/Limitation of bureaucracy, exception rules, Reporting, obligatory (private), Inspections (obligatory, private), Fines (private, monetary)</t>
  </si>
  <si>
    <t>Berücksichtigung von Klimaveränderungen, Energiebereitstellung und Treibhausgas-Emissionszertifikaten im Kontext des Wertpapierhandels</t>
  </si>
  <si>
    <t>Consideration of climate change, energy supply, and greenhouse gas emission certificates in the context of securities trading</t>
  </si>
  <si>
    <t xml:space="preserve">2, 17, 20 </t>
  </si>
  <si>
    <t>Information exchange (public), Multi-Level interface management, Climate policy mainstreaming</t>
  </si>
  <si>
    <t>WpHG</t>
  </si>
  <si>
    <t>Regelungen zum Erhalt, zur Erstaufforstung und zu Nutzungsformen von Wäldern</t>
  </si>
  <si>
    <t>Rules governing forest conservation, reforestation, and land use practices in forest areas</t>
  </si>
  <si>
    <t>BWaldG</t>
  </si>
  <si>
    <t>Permission/right (public), Obligation (public)</t>
  </si>
  <si>
    <t>Finanzielle Förderung der Forstwirtschaft zur Unterstützung des Erhalts und der nachhaltigen Nutzung der Wälder</t>
  </si>
  <si>
    <t>Financial support for forestry to promote the conservation and sustainable use of forests</t>
  </si>
  <si>
    <t>Permission/right (public), Obligation (public), Reporting, obligatory (public)</t>
  </si>
  <si>
    <t>Regelmäßige Bundeswaltinventur, Berichterstattung und Auskunftspflichten privater Akteure</t>
  </si>
  <si>
    <t>41 to 43</t>
  </si>
  <si>
    <t>8 to 14, 45</t>
  </si>
  <si>
    <t>Periodic national forest inventory, reporting, and disclosure obligations for private actors</t>
  </si>
  <si>
    <t>VAG</t>
  </si>
  <si>
    <t>234a, 234c, 234d, 234h, 234i, 234m</t>
  </si>
  <si>
    <t>Vorgaben für Pensionskassen zur Berücksichtigung von ökologischen Themen, insbesondere Klima, in Risikobeurteilung und Anlagepolitik in der Altersvorsorge</t>
  </si>
  <si>
    <t>Requirements for pension funds to consider environmental issues, particularly climate, in risk assessment and investment policy regarding retirement policy</t>
  </si>
  <si>
    <t>Permission/right (public), Climate policy mainstreaming</t>
  </si>
  <si>
    <t xml:space="preserve">2, 15, </t>
  </si>
  <si>
    <t>WpIG</t>
  </si>
  <si>
    <t>Berücksichtigung von Emissionszertifikaten und klimabezogenen Termingeschäften in der Beaufsichtigung von Wertpapierinstituten</t>
  </si>
  <si>
    <t>Consideration of emission certificates and climate-related derivatives in the supervision of financial services institutions</t>
  </si>
  <si>
    <t>Ermittlung des EEG-Finanzierungsbedarfs und Ausgleich durch staatliche Zahlung an die Übertragungsnetzbetreiber</t>
  </si>
  <si>
    <t>Determination of the EEG funding requirement and compensation through government payments to the transmission system operators</t>
  </si>
  <si>
    <t>EnFG</t>
  </si>
  <si>
    <t>Obligation (public), Permission/right (public), Information exchange (public)</t>
  </si>
  <si>
    <t>Ermittlung des KWKG-Finanzierungsbedarfs sowie Offshore-Anbindungskosten und Ausgleich durch Umlagen, unter Ausnahme von Stromspeichern, Wärmepumpen und Elektrolyseuren für grünen Wasserstoff</t>
  </si>
  <si>
    <t>Financing, Infrastructure (Expansion and maintenance)</t>
  </si>
  <si>
    <t>Begrenzung der Höhe der Umlagen für stromkostenintensive Unternehmen, Hersteller von Wasserstoff sowie Verkehrsunternehmen (Schiene, Busse, Seeschifffahrt)</t>
  </si>
  <si>
    <t>Financing, Infrastructure (Expansion and maintenance), Dealing with international competition</t>
  </si>
  <si>
    <t>Limitation of levies for electricity-intensive companies, hydrogen producers, and transport companies (rail, buses, maritime shipping)</t>
  </si>
  <si>
    <t>Consistency increases, Sufficiency</t>
  </si>
  <si>
    <t>Reporting, obligatory (public), Obligation (public), Permission/right (public), Information exchange (public)</t>
  </si>
  <si>
    <t>Permission/right (public), Information exchange (public), Obligation (public)</t>
  </si>
  <si>
    <t>Obligation (private, general affection), Permission/right (private), Reporting, obligatory (private), Fines (private, monetary)</t>
  </si>
  <si>
    <t>4 to 9, 47 to 63</t>
  </si>
  <si>
    <t>4,5, 10 to 27, 47 to 63</t>
  </si>
  <si>
    <t>28 to 46, 47 to 63</t>
  </si>
  <si>
    <t>KVBG</t>
  </si>
  <si>
    <t>Path to the complete phase-out of coal-fired power generation by 2038 at the latest</t>
  </si>
  <si>
    <t>Combined procedure for the decommissioning of hard coal power plants, taking into account grid security and capacity reserves, with (1) tenders based on cost efficiency (target date by 2026) and (2) statutory reduction of net nominal capacity based on plant age, non-depreciated investments, and plant size (target date from 2024 onwards)</t>
  </si>
  <si>
    <t>Kombiniertes Verfahren für die Stilllegung von Steinkohlekraftwerken unter Berücksichtigung von Netzsicherheit und Kapazitätsreserven, mit erstens Ausschreibungen unter Berücksichtigung von Kosteneffizienz (Zieldatum bis 2026) und zweitens gesetzlicher Reduzierung der Nettonennleistung unter Berücksichtigung von Anlagenalter, nicht-abgeschriebenen Investitionen und Anlagengröße (Zieldatum ab 2024)</t>
  </si>
  <si>
    <t>Obligation (public), Permission/right (public)</t>
  </si>
  <si>
    <t>Obligation (public), Permission/right (public), Information exchange (public), Reporting, obligatory (public), Register</t>
  </si>
  <si>
    <t>Gesetzlich terminierte Stilllegung von Braunkohlekraftwerken teils mit optionaler Überführungsphase unter Berücksichtigung von Kapazitätsreserven, mit finanzieller Kompensation an die Anlagenbetreiber, unter Regelung des Tagebaus Garzweiler II</t>
  </si>
  <si>
    <t>Verbot der Errichtung und der Inbetriebnahme neuer Stein- und Braunkohleanlagen</t>
  </si>
  <si>
    <t>Gestaffeltes Verbot der Kohleverfeuerung auf Basis der etablierten Abläufe für Braun- und Steinkohlekraftwerke sowie für sonstige Anlagen</t>
  </si>
  <si>
    <t>Pfad zur vollständigen Reduktion der Kohleverstromung bis spätestens 2038, mit Möglichkeit zur Beschleunigung auf 2035</t>
  </si>
  <si>
    <t>2, 4, 56</t>
  </si>
  <si>
    <t>Regelmäßige Prüfung, Beratung und Berichterstattung zu den Folgen des Kohleausstiegs und der Stabilität und den Kosten der Energieversorgung</t>
  </si>
  <si>
    <t>Ban on the construction and commissioning of new hard coal and lignite-fired power plants.</t>
  </si>
  <si>
    <t>Regular review, consultation, and reporting on the impacts of the coal phase-out and on the stability and costs of energy supply</t>
  </si>
  <si>
    <t>54, 55</t>
  </si>
  <si>
    <t>Ausgleich für zusätzliche Stromkosten für stromkostenintensive Unternehmen in internationaler Wettbewerbssituation</t>
  </si>
  <si>
    <t>Anpassungsgeld für Arbeitnehmerinnen und Arbeitnehmer aus Kohleabbau und -verstromung zur Überbrückung bis zur Altersrente</t>
  </si>
  <si>
    <t>Adjustment allowance for employees in coal mining and coal-fired power generation to bridge the period until retirement</t>
  </si>
  <si>
    <t>Förderprogramm zur treibhausgasneutralen Erzeugung und Nutzung von Wärme</t>
  </si>
  <si>
    <t>Support program for greenhouse gas-neutral production and use of heat</t>
  </si>
  <si>
    <t>40 to 51, 61, 62, 65</t>
  </si>
  <si>
    <t>5 to 39, 51, 52, 61, 62, 65</t>
  </si>
  <si>
    <t>51, 65</t>
  </si>
  <si>
    <t>Prohibition, Obligation (private, general affection), Permission/right (private), Fines (private, monetary)</t>
  </si>
  <si>
    <t>Permission/right (private), Obligation (private, general affection), Prohibition, Fines (private, monetary)</t>
  </si>
  <si>
    <t>Capability empowerment (direct), Impact expansion</t>
  </si>
  <si>
    <t>Verankerung der Finanzierung von Klimaschutzprojekten im Bundeshaushalt, darunter Bürgschaften, Garantien oder sonstige Gewährleistungen für Kredite für internationalen Klimaschutz</t>
  </si>
  <si>
    <t>Anchoring the financing of climate protection projects in the federal budget, including guarantees, warranties, or other assurances for loans supporting international climate protection</t>
  </si>
  <si>
    <t>1, 3</t>
  </si>
  <si>
    <t>EnSiG</t>
  </si>
  <si>
    <t>Capability empowerment (targeted), Capability empowerment (direct), Impact expansion</t>
  </si>
  <si>
    <t>Permission/right (public), Obligation (public), Register, Multi-Level interface management</t>
  </si>
  <si>
    <t>Rules on the allocation of carbon dioxide costs for residential and non-residential buildings, including digital tools</t>
  </si>
  <si>
    <t>Rules on third-party connection to and access to carbon dioxide networks and storage facilities</t>
  </si>
  <si>
    <t>65% renewable energy requirement for new heating systems, free choice of the type of heating system, various transition periods, exemption rules, detailed provisions, tenant protection, synchronization with gas and heating network expansion as well as municipal heat planning</t>
  </si>
  <si>
    <t>Rules on energy audits, including the obligation for large companies, specification of audit content, exemptions, and requirements for auditors</t>
  </si>
  <si>
    <t>Legally scheduled phase-out of lignite-fired power plants, partly with an optional transition phase taking into account capacity reserves, including financial compensation for plant operators, including rules concerning the Garzweiler II open-cast mine</t>
  </si>
  <si>
    <t>Obligation (public), Permission/right (public), Other targets and paths, Register</t>
  </si>
  <si>
    <t>Conditional government spending, Equity holdings</t>
  </si>
  <si>
    <t>Permission/right (private), Obligation (private, general affection), Refund claims and compensation (private)</t>
  </si>
  <si>
    <t>Obligation (private, general affection), Reduction/Limitation of bureaucracy, exception rules, Price intervention (private), Reporting, obligatory (private), Inspections (obligatory, private), Refund claims and compensation (private), Fines (private, monetary), Permission/right (private)</t>
  </si>
  <si>
    <t>Möglichkeit zur Treuhandverwaltung von Unternehmen kritischer Energie-Infrastruktur, inklusive Kontrolle der Geschäftstätigkeit, Übernahem und Enteignung von Anteilen, Übertragung von Vermögensgegenständen, Enteignung von beweglichen Sachen und Unterlagen für die Errichtung von Erdgasleitungen, teils unter Zahlung von Entschädigungen</t>
  </si>
  <si>
    <t>17 to 23a</t>
  </si>
  <si>
    <t>Possibility of trusteeship over companies in critical energy infrastructure, including control of business operations, acquisition and expropriation of shares, transfer of assets, and expropriation of movable property and documents for the construction of gas pipelines, partly with financial compensation</t>
  </si>
  <si>
    <t>24 to 26</t>
  </si>
  <si>
    <t>Permission/right (private), Obligation (private, limited affection), Price intervention (private), Obligation (private, general affection)</t>
  </si>
  <si>
    <t>Financing, Constitution of (pseudo-) markets</t>
  </si>
  <si>
    <t>Equity holdings, Loans, Conditional government spending</t>
  </si>
  <si>
    <t>Expedited implementation of stabilization measures for companies in critical energy infrastructure, including government capital contributions and acquisition of shares, with restrictions among others on bonuses and dividends</t>
  </si>
  <si>
    <t>Erleichterte Durchführung von zeitlich begrenzten Stabilitätsmaßnahmen für Unternehmen der kritischen Energie-Infrastruktur, inklusive staatlicher Einlagen und Übernahme von Anteilen, unter Begrenzung u.a. von Boni und Dividenden</t>
  </si>
  <si>
    <t>1 to 16, 30, 30a</t>
  </si>
  <si>
    <t>InvKG</t>
  </si>
  <si>
    <t>Subsidies (investment), Conditional government spending</t>
  </si>
  <si>
    <t>Obligation (public), Reporting, obligatory (public), Information exchange (public), Multi-Level interface management, Permission/right (public)</t>
  </si>
  <si>
    <t>Förderungen des Bundes für Investitionen der Länder (bis zu 90%) in den Braunkohlerevieren zur Stärkung der Wirtschaft und der Arbeitsplätze vor Ort unter Berücksichtigung der Demographie und der deutschen Nachhaltigkeitsziele</t>
  </si>
  <si>
    <t>Federal funding for investments by the states (up to 90%) in the lignite mining regions to strengthen the local economy and employment, taking into account demographics and Germany's sustainability goals</t>
  </si>
  <si>
    <t>Förderungen des Bundes für Investitionen der Länder, hauptsächlich an ehemaligen Standorten von Steinkohlekraftwerken zur Bewältigung des Strukturwandels und Sicherung der Beschäftigung</t>
  </si>
  <si>
    <t>Federal funding for investments by the states, primarily at former hard coal power plant sites, to manage structural change and secure employment</t>
  </si>
  <si>
    <t>Obligation (public), Multi-Level interface management, Permission/right (public)</t>
  </si>
  <si>
    <t>Subsidy (R&amp;D), Subsidy (consumption, use &amp; other), Conditional government spending</t>
  </si>
  <si>
    <t>Ausbau und Schaffung diverser Programme und Projekte im Bereich Bildung, Forschung und Kultur in den Fördergebieten, teils mit Fokus auf postfossile Energie und Technologie</t>
  </si>
  <si>
    <t>Expansion and creation of various programs and projects in the fields of education, research, and culture in the funding regions, partly with a focus on post-fossil energy and technology</t>
  </si>
  <si>
    <t>Schaffung eines Programms für Modellregionen einer treibhausgasneutralen, ressourceneffizienten und nachhaltigen Entwicklung</t>
  </si>
  <si>
    <t>Creation of a program for model regions of greenhouse gas-neutral, resource-efficient, and sustainable development</t>
  </si>
  <si>
    <t>Ansiedlung von Einrichtungen des Bundes in den Revieren und Unterstützung der Dezentralisierung von Bundesaufgaben</t>
  </si>
  <si>
    <t>Establishment of federal institutions in the regions and support for the decentralization of federal responsibilities</t>
  </si>
  <si>
    <t>Labels and certificates (voluntary), Dialogue, networks, participation</t>
  </si>
  <si>
    <t>Obligation (public), Information exchange (public), Reporting, obligatory (public)</t>
  </si>
  <si>
    <t>Zusätzliche Investitionen in Bundesfernstraßen und Bundesschienenwege</t>
  </si>
  <si>
    <t>Additional investments in federal highways and federal railways</t>
  </si>
  <si>
    <t>1 to 10, 25 to 27</t>
  </si>
  <si>
    <t>11 to 13, 25 to 27</t>
  </si>
  <si>
    <t>14, 16, 17, 25 to 27</t>
  </si>
  <si>
    <t>15, 25 to 27</t>
  </si>
  <si>
    <t>18, 19, 25 to 27</t>
  </si>
  <si>
    <t>20 to 24, 25 to 27</t>
  </si>
  <si>
    <t>GAPDZG</t>
  </si>
  <si>
    <t>Agri, LULUCF</t>
  </si>
  <si>
    <t>Basic income support (BISS) for agricultural activities as a uniform national amount per hectare of cultivated land</t>
  </si>
  <si>
    <t>Information exchange (public), Obligation (public)</t>
  </si>
  <si>
    <t>Ergänzende Umverteilungseinkommensstützung für kleine Betriebe bis 60 Hektar Fläche</t>
  </si>
  <si>
    <t>Complementary redistributive income support for small farms up to 60 hectares of land</t>
  </si>
  <si>
    <t xml:space="preserve">Ergänzende Einkommensstützung für Junglandwirte bis zum 40. Lebensjahr für maximal 5 Jahre und 120 Hektar
</t>
  </si>
  <si>
    <t>Complementary income support for young farmers up to the age of 40, for a maximum of 5 years and up to 120 hectares</t>
  </si>
  <si>
    <t>Financing, Constitution of (pseudo-) markets, Dealing with international competition</t>
  </si>
  <si>
    <t>Ergänzende Unterstützungen für freiwillig übernommene Verpflichtungen zur Einhaltung von Regelungen für Klima und Umwelt (Öko-Regelungen)</t>
  </si>
  <si>
    <t>Complementary support for voluntarily undertaken commitments to comply with climate and environmental regulations (eco-schemes)</t>
  </si>
  <si>
    <t>Sufficiency, Consistency increases, Regeneration expansion</t>
  </si>
  <si>
    <t>4 to 7, 30 to 32</t>
  </si>
  <si>
    <t>8 to 11, 30 to 32</t>
  </si>
  <si>
    <t>12 to 17, 30 to 32</t>
  </si>
  <si>
    <t>18 to 21, 30 to 32</t>
  </si>
  <si>
    <t>22 to 25, 30 to 32</t>
  </si>
  <si>
    <t>Ergänzende Einkommensstützung für den Sektor Schaf- und Ziegenfleisch</t>
  </si>
  <si>
    <t>Complementary income support for the sheep and goat meat sector</t>
  </si>
  <si>
    <t>Ergänzende Einkommensstützung für den Sektor Rind- und Kalbfleisch</t>
  </si>
  <si>
    <t>26 to 29, 30 to 32</t>
  </si>
  <si>
    <t>Capability empowerment (mediated), Impact expansion</t>
  </si>
  <si>
    <t>Complementary income support for the beef and veal sector</t>
  </si>
  <si>
    <t>GAPKondG</t>
  </si>
  <si>
    <t>Konditionalität der Zuwendungen der Gemeinsamen Agrarpolitik (GAP) in Form der Grundanforderungen der Betriebsführung (GAB)</t>
  </si>
  <si>
    <t>Conditionality of payments under the Common Agricultural Policy (CAP) in the form of Statutory Management Requirements (SMRs)</t>
  </si>
  <si>
    <t>Konditionalität der Zuwendungen der Gemeinsamen Agrarpolitik (GAP) in Form der Standards für den guten landwirtschaftlichen und ökologischen Zustand von Flächen (GLÖZ), insbesondere zum Erhalt von Dauergrünland, sowie Feuchtgebieten und Mooren, Vorgabe von mindestens 3% nicht-produktiver Flächen, Schutz von umweltsensiblem Grünland</t>
  </si>
  <si>
    <t>Conditionality of payments under the Common Agricultural Policy (CAP) in the form of standards for Good Agricultural and Environmental Condition (GAEC), in particular for the preservation of permanent grassland as well as wetlands and peatlands, the requirement of at least 3% non-productive areas, and the protection of environmentally sensitive grassland</t>
  </si>
  <si>
    <t>Konditionalität der Zuwendungen der Gemeinsamen Agrarpolitik (GAP) in Form der sozialen Konditionalität bezüglich Arbeitsbedingungen in der Landwirtschaft</t>
  </si>
  <si>
    <t>Information exchange (public), Permission/right (public), Obligation (public)</t>
  </si>
  <si>
    <t>3 to 12, 15, 16 to 20, 21 to 25</t>
  </si>
  <si>
    <t>3, 15, 16 to 20, 21 to 25</t>
  </si>
  <si>
    <t>Obligation (private, general affection), Reduction/Limitation of bureaucracy, exception rules, Inspections (obligatory, private), Sanctions (private, non-monetary)</t>
  </si>
  <si>
    <t>Obligation (private, general affection), Sanctions (private, non-monetary)</t>
  </si>
  <si>
    <t>Conditionality of payments under the Common Agricultural Policy (CAP) in the form of social conditionality concerning working conditions in agriculture</t>
  </si>
  <si>
    <t>Information exchange (public), Obligation (public), Reporting, obligatory (public)</t>
  </si>
  <si>
    <t>Information exchange (public), Obligation (public), Multi-Level interface management, Reporting, obligatory (public)</t>
  </si>
  <si>
    <t>3, 13 to 14, 21 to 25</t>
  </si>
  <si>
    <t>Preisintervention zu ökologischen Aspekten in der Preisgestaltung von Postdienstleistungen</t>
  </si>
  <si>
    <t>Einrichtung eines Integriertes Verwaltungs- und Kontrollsystems zur Durchsetzung, Kontrolle und Sanktion im Kontext der Gemeinsamen Agrarpolitik (GAP), der Direktzahlungen (siehe GAPDZG) und der Konditionalität (siehe GAPKondG)</t>
  </si>
  <si>
    <t>Information exchange (public), Permission/right (public), Obligation (public), Register</t>
  </si>
  <si>
    <t>Establishment of an Integrated Administration and Control System (IACS) for enforcement, monitoring, and sanctioning in the context of the Common Agricultural Policy (CAP), direct payments (see GAPDZG), and conditionality (see GAPKondG).</t>
  </si>
  <si>
    <t>GAPInVeKoSG</t>
  </si>
  <si>
    <t>3 to 16</t>
  </si>
  <si>
    <t>Housing; Industry</t>
  </si>
  <si>
    <t>EWPBG</t>
  </si>
  <si>
    <t>Preisbremse für Erdgas (inklusive Nutzung für KWK) im Jahr 2023, auf Basis von monatlichen Entlastungen der Letztverbraucher sowie Deckelung der Grundpreise, mit abgedeckten Volumina sowie Preisdeckeln gestaffelt u.a. nach Verbrauch und besonderer Berücksichtigung des Wohnsektors, von Gesundheitseinrichtungen, von besonderer Betroffenheit durch die Energiekrise, und von energieintensiven Unternehmen, mit Pflicht zur Weitergabe an Mieter und Pächter, sowie für Unternehmen Arbeitsplatzerhaltungspflichten und Verbot von Boni und Dividenden</t>
  </si>
  <si>
    <t>1, 3 to 10, 18 to 25, 26 t0 38</t>
  </si>
  <si>
    <t>1, 11 to 17, 18 to 25, 26 to 38</t>
  </si>
  <si>
    <t>Obligation (public), Reporting, obligatory (public), Permission/right (public)</t>
  </si>
  <si>
    <t>StromPBG</t>
  </si>
  <si>
    <t>Preisbremse für Wärme im Jahr 2023, auf Basis von Entlastungen der Letztverbraucher, einmaliger Entlastungsbeträge sowie Deckelung der Grundpreise, mit abgedeckten Volumina und  Preisdeckeln gestaffelt u.a. nach Verbrauch und besonderer Berücksichtigung des Wohnsektors, von Gesundheitseinrichtungen, von besonderer Betroffenheit durch die Energiekrise, und von energieintensiven Unternehmen, mit Pflicht zur Weitergabe an Mieter und Pächter, sowie für Unternehmen Arbeitsplatzerhaltungspflichten und Verbot von Boni und Dividenden</t>
  </si>
  <si>
    <t>Price cap for natural gas (including use for combined heat and power) in 2023, based on monthly financial support for end consumers and a cap on base prices, with covered volumes and price ceilings tiered to consumption, and taking into account housing, healthcare facilities, heightened exposure to the effects of the energy crisis, and energy-intensive companies, with mandatory transfer of relief to tenants and leaseholders, as well as obligations for companies to maintain jobs and prohibitions on bonuses and dividend payments</t>
  </si>
  <si>
    <t>Abschöpfung von Überschusserlösen bei Betreibern von Stromerzeugungsanlagen in 2022 und 2023, zur Finanzierung der Strompreisbremse</t>
  </si>
  <si>
    <t>Skimming of surplus revenues from electricity generation plant operators in 2022 and 2023 to finance the electricity price cap</t>
  </si>
  <si>
    <t>Preisbremse für Strom im Jahr 2023, auf Basis von Entlastungen der Letztverbraucher, potenzieller Senkung der Übertragungsnetzkosten sowie Deckelung der Grundpreise, mit abgedeckten Volumina und Preisdeckeln gestaffelt u.a. nach Verbrauch und unter besonderer Berücksichtigung von Schienenbahnen, besonderer Betroffenheit durch die Energiekrise, und energieintensiven Unternehmen, mit Pflicht zur Weitergabe an Mieter und Pächter, sowie für Unternehmen Arbeitsplatzerhaltungspflichten und Verbot von Boni und Dividenden</t>
  </si>
  <si>
    <t>Price cap for electricity in 2023, based on financial support for end consumers, potential reduction of transmission network charges, and a cap on base prices, with covered volumes and price ceilings tiered by consumption, and taking into account railways, heightened exposure to the effects of the energy crisis, and energy-intensive companies, with mandatory transfer of relief to tenants and leaseholders, as well as obligations for companies to maintain jobs and prohibitions on bonuses and dividend payments</t>
  </si>
  <si>
    <t>Permission/right (public), Obligation (public), Information exchange (public)</t>
  </si>
  <si>
    <t>Reduction/Limitation of bureaucracy, exception rules, Obligation (private, general affection), Permission/right (private), Reporting, obligatory (private), Refund claims and compensation (private), Sanctions (private, non-monetary)</t>
  </si>
  <si>
    <t>1, 13 to 19, 20 to 25, 26 to 36, 39 to 46</t>
  </si>
  <si>
    <t>1, 3 to 12, 37 to 38, 20 to 25, 26 to 36, 39 to 46</t>
  </si>
  <si>
    <t>GWB</t>
  </si>
  <si>
    <t>Prohibition, Fines (private, monetary)</t>
  </si>
  <si>
    <t>Verbot zum Missbrauch von Monopolstellungen für Unternehmen der Energiewirtschaft (befristet bis Ende 2027)</t>
  </si>
  <si>
    <t>Prohibition of abuse of dominant market positions for companies in the energy sector (in effect until the end of 2027)</t>
  </si>
  <si>
    <t>29, 81, 187</t>
  </si>
  <si>
    <t>Permission/right (public), Obligation (public), Information exchange (public), Reporting, obligatory (public)</t>
  </si>
  <si>
    <t>47k</t>
  </si>
  <si>
    <t>47a to 47j</t>
  </si>
  <si>
    <t>Establishment of a market transparency unit to monitor competition in the electricity and gas sectors</t>
  </si>
  <si>
    <t>Establishment of a market transparency unit to monitor competition in the fuel sector</t>
  </si>
  <si>
    <t>Information exchange (public), Obligation (public), Permission/right (public)</t>
  </si>
  <si>
    <t>Regelmäßige Berichterstattung zu Wettbewerbsverhältnissen im Bereich elektrische Energie durch das Bundeskartellamt</t>
  </si>
  <si>
    <t>Regular reporting on competition conditions in the electricity sector by the Federal Cartel Office</t>
  </si>
  <si>
    <t>Einrichtung einer Markttransparenzstelle zur Überwachung des Wettbewerbs im Bereich Strom und Gas</t>
  </si>
  <si>
    <t>Einrichtung einer Markttransparenzstelle zur Überwachung des Wettbewerbs im Bereich Kraftstoffe</t>
  </si>
  <si>
    <t>Obligation (private, limited affection), Reporting, obligatory (private)</t>
  </si>
  <si>
    <t>PBefG</t>
  </si>
  <si>
    <t>Sufficiency, Consistency increases, Efficiency increase</t>
  </si>
  <si>
    <t>Permission/right (public), Obligation (public), Multi-Level interface management, Register</t>
  </si>
  <si>
    <t>Lokale Nahverkehrsplanung und Vorgaben zur Sicherstellung von nachhaltigem, barrierefreiem  öffentlichem Personennahverkehr sowie Vergabe öffentlicher Dienstleistungsaufträge</t>
  </si>
  <si>
    <t>Genehmigungspflicht für entgeltliche oder geschäftsmäßige Beförderung von Personen mit Straßenbahnen, Obussen und Kraftfahrzeugen, unter Berücksichtigung von Sicherheit, Arbeits- und Sozialrecht, Wirtschaftlichkeit, Verkehrsbedingungen</t>
  </si>
  <si>
    <t>Capability empowerment (targeted), Capability empowerment (mediated), Capability empowerment (direct)</t>
  </si>
  <si>
    <t>Obligation (private, limited affection), Permission/right (private), Reduction/Limitation of bureaucracy, exception rules</t>
  </si>
  <si>
    <t>Capability empowerment (targeted), Capability empowerment (direct)</t>
  </si>
  <si>
    <t>Capability empowerment (targeted), Capability empowerment (direct), Capability empowerment (mediated)</t>
  </si>
  <si>
    <t>Sonderregelungen bei baulichen Vorhaben, darunter Planfeststellungsverfahren und Umweltverträglichkeitsprüfung, sowie Möglichkeiten zur Besitzeinweisungen und Enteignungen unter Entschädigung, und Bau- und Unterhaltspflichten der Unternehmen</t>
  </si>
  <si>
    <t>28 to 37, 41, 45</t>
  </si>
  <si>
    <t>Kostenausgleich für Zeitfahrausweise des Ausbildungsverkehrs</t>
  </si>
  <si>
    <t>45a</t>
  </si>
  <si>
    <t>Vorgaben und Genehmigungspflichten bezüglich Beförderungsentgelten, Beförderungsbedingungen und Fahrplänen für Straßenbahnen, Linienverkehr und Obusse</t>
  </si>
  <si>
    <t>Betriebs- und Beförderungspflicht für Taxen, Straßenbahnen, Obusse und Linienverkehr</t>
  </si>
  <si>
    <t>Vorgaben für Gelegenheitsverkehr mit Kraftfahrzeugen und Marktkonstitution</t>
  </si>
  <si>
    <t>21, 2, 47, 61</t>
  </si>
  <si>
    <t>39 to 40, 41, 45, 61</t>
  </si>
  <si>
    <t>46 to 51, 61, 64c</t>
  </si>
  <si>
    <t>1 to 7, 9 to 27, 54, 61, 64</t>
  </si>
  <si>
    <t>Berichterstattung zur Modernisierung des Personenbeförderungsrechts (2026)</t>
  </si>
  <si>
    <t>Approval requirement for the remunerated or commercial transportation of persons by trams, trolleybuses, and motor vehicles, taking into account safety, labor and social law, economic efficiency, and traffic conditions</t>
  </si>
  <si>
    <t>Obligations for data transmission in the case of transport services requiring authorization, as well as data exchange and use by public authorities</t>
  </si>
  <si>
    <t>Local public transport planning and requirements to ensure sustainable, barrier-free public transport, as well as the awarding of public service contracts</t>
  </si>
  <si>
    <t>Operating and carriage obligations for taxis, trams, trolleybuses, and scheduled services</t>
  </si>
  <si>
    <t>Requirements and authorization obligations regarding fares, conditions of carriage, and timetables for trams, scheduled services, and trolleybuses</t>
  </si>
  <si>
    <t>Cost compensation for season tickets in educational transport services</t>
  </si>
  <si>
    <t>Regulations for occasional transport by motor vehicles and market constitution</t>
  </si>
  <si>
    <t>Reporting on the modernization of passenger transport law (2026)</t>
  </si>
  <si>
    <t>Pflicht für Netzbetreiber zum Anschluss hocheffizienter KWK-Anlagen und zur physikalischen Abnahme des erzeugten KWK-Stroms</t>
  </si>
  <si>
    <t>KWKG</t>
  </si>
  <si>
    <t>Regelungen der Nutzung des erzeugten Stroms, darunter Eigennutzung, Direktvermarktung an Dritte oder Anspruch auf kaufmännische Abnahme durch den Netzbetreiber</t>
  </si>
  <si>
    <t>Obligation (private, general affection), Price intervention (private), Permission/right (private)</t>
  </si>
  <si>
    <t>Zuschlag auf Basis von Ausschreibungen für KWK-Strom aus neuen und modernisierten KWK-Anlagen (von mehr als 500 Kilowatt bis einschließlich 50 Megawatt) sowie innovative KWK-Systeme</t>
  </si>
  <si>
    <t>Obligation (private, general affection), Permission/right (private), Reduction/Limitation of bureaucracy, exception rules</t>
  </si>
  <si>
    <t>Anspruch auf Zuschlagzahlung für KWK-Anlagen und Förderung innovativer KWK-Systeme, mit Sonderregelungen für Kleinstanlagen bis 2 Kilowatt</t>
  </si>
  <si>
    <t>Zulassung von neuen, modernisierten und nachgerüsteten Anlagen</t>
  </si>
  <si>
    <t>10 to 12</t>
  </si>
  <si>
    <t>Zuschlag für bestehende, hocheffiziente KWK-Anlagen</t>
  </si>
  <si>
    <t>Vorschriften zum Nachweis der Menge des eingespeisten KWK-Stroms und zur Datenübermittlung</t>
  </si>
  <si>
    <t>Obligation (private, general affection), Inspections (obligatory, private), Reporting, obligatory (private), Reduction/Limitation of bureaucracy, exception rules</t>
  </si>
  <si>
    <t>Permission/right (public), Information exchange (public)</t>
  </si>
  <si>
    <t>Energy; Industry; Housing</t>
  </si>
  <si>
    <t>Zuschlag für den Neu- und Ausbau von Wärme- und Kältzenetzen, unter Nutzung von KWW-Wärme, erneuerbarer Wärme und industrieller Abwärme</t>
  </si>
  <si>
    <t>Zulassung für den Neu- und Ausbau von Wärme- und Kältzenetzen</t>
  </si>
  <si>
    <t>Zuschlag für den Neubau von Wärme- und Kältespeichern für Wärme aus überwiegend KWK-Anlagen oder innovativen KWK-Systemen</t>
  </si>
  <si>
    <t>Zulassung für den Neubau von Wärme- und Kältespeichern</t>
  </si>
  <si>
    <t>5, 9, 13a, 13b, 26, 27</t>
  </si>
  <si>
    <t>5, 7a to 7c, 8a to 8c, 26, 27</t>
  </si>
  <si>
    <t>13, 26, 27</t>
  </si>
  <si>
    <t>5 to 8, 12, 26, 27, 30</t>
  </si>
  <si>
    <t>14 to 17, 30</t>
  </si>
  <si>
    <t>18 to 21, 26, 27, 30</t>
  </si>
  <si>
    <t>20, 21, 30</t>
  </si>
  <si>
    <t>24, 25, 30</t>
  </si>
  <si>
    <t>22 to 25, 26, 27, 30</t>
  </si>
  <si>
    <t>Herkunftsnachweis für Strom aus hocheffizienter Kraft-Wärme-Kopplung</t>
  </si>
  <si>
    <t>Obligation (public), Permission/right (public), Multi-Level interface management</t>
  </si>
  <si>
    <t>32a</t>
  </si>
  <si>
    <t>Obligation for grid operators to connect high-efficiency combined heat and power plants (CHP) and to physically accept the electricity generated by CHP systems</t>
  </si>
  <si>
    <t>Regulations on the use of generated electricity, including self-consumption, direct marketing to third parties, or entitlement to commercial acceptance by the grid operator</t>
  </si>
  <si>
    <t>Entitlement to surcharge payments for CHP plants and support for innovative CHP systems, with special provisions for micro-installations up to 2 kilowatts</t>
  </si>
  <si>
    <t>Fixed, time-limited surcharge for CHP electricity from new and modernized (up to and including 500 kilowatts or more than 50 megawatts) or retrofitted CHP plants, taking into account efficiency, renewable fuels, convertibility for hydrogen use, and the preservation of existing district heating systems, with bonuses for coal replacement, innovative renewable heat, and electric heat generation</t>
  </si>
  <si>
    <t>Surcharge based on tendering procedures for CHP electricity from new and modernized CHP plants (from more than 500 kilowatts up to and including 50 megawatts) as well as innovative CHP systems</t>
  </si>
  <si>
    <t>Obligation (private, general affection), Permission/right (private), Feed-in guarantee</t>
  </si>
  <si>
    <t>Approval of new, modernized, and retrofitted installations</t>
  </si>
  <si>
    <t>Surcharge for existing high-efficiency CHP plants</t>
  </si>
  <si>
    <t>Regulations on the verification of the quantity of fed-in CHP electricity and on data transmission</t>
  </si>
  <si>
    <t>Surcharge for the construction and expansion of heating and cooling networks, utilizing CHP heat, renewable heat, and industrial waste heat</t>
  </si>
  <si>
    <t>Approval for the construction and expansion of heating and cooling networks</t>
  </si>
  <si>
    <t>Surcharge for the new construction of heat and cold storage systems for heat from predominantly CHP plants or innovative CHP systems</t>
  </si>
  <si>
    <t>Approval for the new construction of heat and cold storage systems</t>
  </si>
  <si>
    <t>Guarantee of origin for electricity from high-efficiency combined heat and power (CHP)</t>
  </si>
  <si>
    <t>StVG</t>
  </si>
  <si>
    <t>4, 4a</t>
  </si>
  <si>
    <t>Umwelt- und Klimaschutz als Anlass für Rechtsverordnungen, unter anderem im Rahmen der Straßenverkehrsordnung (StVO)</t>
  </si>
  <si>
    <t>Environmental and climate protection as a basis for Rechtsverordungen, including the Straßenverkehrsordnung (StVO)</t>
  </si>
  <si>
    <t>Voraussetzung von ausreichenden Kenntnissen und Fähigkeiten bezüglich einer umweltbewussten und energiesparenden Fahrweise für die Erteilung der Fahrerlaubnis</t>
  </si>
  <si>
    <t>Requirement of sufficient knowledge and skills regarding environmentally conscious and energy-saving driving for the issuance of a driving license</t>
  </si>
  <si>
    <t>Climate policy mainstreaming, Information exchange (public), Permission/right (public)</t>
  </si>
  <si>
    <t>Datenaustausch zur umweltbezogenen Zwecken, darunter zur Behebung umweltbezogener Mängel und zur Kontrolle im Kontext der Förderung des Absatzes elektrisch betriebener Fahrzeuge (Umweltbonus)</t>
  </si>
  <si>
    <t>Data exchange for environmental purposes, including the rectification of environmental deficiencies and monitoring in the context of promoting the sale of electrically powered vehicles (environmental bonus)</t>
  </si>
  <si>
    <t>UVPG</t>
  </si>
  <si>
    <t>Berücksichtigung von Klima als Schutzgut in der Umweltverträglichkeitsprüfung</t>
  </si>
  <si>
    <t xml:space="preserve">Geltung der Umweltverträglichkeitsprüfung für klimaschutzrelevante Projekte und Pläne (wie Windkraftanlagen) </t>
  </si>
  <si>
    <t>Applicability of the environmental impact assessment to climate-relevant projects and plans (such as wind power installations)</t>
  </si>
  <si>
    <t>1 to 3</t>
  </si>
  <si>
    <t>BImSchG</t>
  </si>
  <si>
    <t>Ausnahmeregelungen im Falle von Gasmangellagen</t>
  </si>
  <si>
    <t>Climate policy mainstreaming, Permission/right (public), Obligation (public), Reporting, obligatory (public), Multi-Level interface management</t>
  </si>
  <si>
    <t>Efficiency increase, Consistency increases, Regeneration expansion</t>
  </si>
  <si>
    <t>Permission/right (public), Obligation (public), Multi-Level interface management, Reporting, obligatory (public)</t>
  </si>
  <si>
    <t>31a to 31d</t>
  </si>
  <si>
    <t>Impact expansion, Capability empowerment (direct)</t>
  </si>
  <si>
    <t>Obligation (private, general affection), Quota regulation (private), Standards (obligatory), Reporting, obligatory (private), Refund claims and compensation (private), Fines (private, monetary)</t>
  </si>
  <si>
    <t>GHG reduction targets and paths, Obligation (public), Permission/right (public), Reporting, obligatory (public)</t>
  </si>
  <si>
    <t>Transformation governance, Constitution of (pseudo-) markets</t>
  </si>
  <si>
    <t>Sustainability goals, Structural change</t>
  </si>
  <si>
    <t xml:space="preserve">Pflicht zur Verhinderung und Begrenzung von Emissionen von Fahrzeugen im Verkehr </t>
  </si>
  <si>
    <t>Anforderungen und Berichtspflichten beim Inverkehrbringen von Brennstoffen, Treibstoffen und Schmierstoffen</t>
  </si>
  <si>
    <t>Treibhausgasminderungspflicht beim Inverkehrbringen von Otto-, Diesel- und Flugturbinenkraftstoffen, u.a. durch Einsatz von Biokrafstoffen, syntehetische Kraftstoffen oder elektrischen Strom</t>
  </si>
  <si>
    <t>Exemptions in the case of gas shortages</t>
  </si>
  <si>
    <t>Requirements and reporting obligations for the placing on the market of fuels, motor fuels, and lubricants</t>
  </si>
  <si>
    <t>Greenhouse gas reduction obligation when placing petrol, diesel, and aviation turbine fuels on the market, including through the use of biofuels, synthetic fuels, or electric power</t>
  </si>
  <si>
    <t>Obligation to prevent and limit emissions from vehicles in operation</t>
  </si>
  <si>
    <t>1, 4 to 25a, 16b, 62, 63</t>
  </si>
  <si>
    <t>Obligation (private, general affection), Standards (obligatory), Reporting, obligatory (private), Fines (private, monetary)</t>
  </si>
  <si>
    <t>34, 62</t>
  </si>
  <si>
    <t>37a to 37h, 62</t>
  </si>
  <si>
    <t>38, 62</t>
  </si>
  <si>
    <t>BNatSchG</t>
  </si>
  <si>
    <t>LULUCF, Energy</t>
  </si>
  <si>
    <t>Obligation (private, general affection), Prohibition, Refund claims and compensation (private), Fines (private, monetary)</t>
  </si>
  <si>
    <t>Verhinderung klimaschädlicher Landnutzungsänderungen durch Schutz und Erhalt von Natur und Landschaft (Landschaftsplanung, Ausgleichs- und Ersatzmaßnahmen,  Biotopverbund, Naturschutzgebiete, Biotopschutz, Vorkaufsrecht etc.)</t>
  </si>
  <si>
    <t>Regelungen für naturverträgliche Windenergie (Erlaubnis für Windenergie in Landschaftsschutzgebieten, Ausnahmen aus zwingenden Gründen des überragenden öffentlichen Interesses, Schutz von kollisionsgefährdeten Brutvogelarten, Repowering, nationale Artenhilfsprogramme)</t>
  </si>
  <si>
    <t>Reduction/Limitation of bureaucracy, exception rules, Refund claims and compensation (private), Permission/right (private), Obligation (private, general affection)</t>
  </si>
  <si>
    <t>1,2, 8 to 17, 20 to 36, 66, 69</t>
  </si>
  <si>
    <t>26, 44, 45, 45b to 45d, 69</t>
  </si>
  <si>
    <t>Obligation (public), Permission/right (public), Climate policy mainstreaming</t>
  </si>
  <si>
    <t>Prevention of climate-damaging land-use changes through the protection and preservation of nature and landscapes (landscape planning, compensation and replacement measures, ecological networks, nature reserves, biotope protection, pre-emption rights, etc.)</t>
  </si>
  <si>
    <t>Regulations for nature-compatible wind energy (permission for wind energy in landscape protection areas, exemptions based on primacy of public interest, protection of collision-prone breeding bird species, repowering, national species conservation programs)</t>
  </si>
  <si>
    <t>NABEG</t>
  </si>
  <si>
    <t>Überragendes öffentliches Interesse und Vorrang des Netzausbaus in der Schutzgüterabwägung</t>
  </si>
  <si>
    <t>Primacy of public interest and priority of grid expansion in the balancing of protected interests</t>
  </si>
  <si>
    <t>4 to 17, 33</t>
  </si>
  <si>
    <t>Federal sectoral planning for corridor routes in grid expansion</t>
  </si>
  <si>
    <t>Erfordernis der Planfeststellung und Planfeststellungsverfahren</t>
  </si>
  <si>
    <t>Transformation governance, Infrastructure (Expansion and maintenance), Property distribution and rights</t>
  </si>
  <si>
    <t>18, 21 to 28, 33</t>
  </si>
  <si>
    <t>MsbG</t>
  </si>
  <si>
    <t>Labels and Certificates (obligatory, private), Standards (obligatory), Permission/right (private), Obligation (private, general affection), Prohibition, Reduction/Limitation of bureaucracy, exception rules, Reporting, obligatory (private)</t>
  </si>
  <si>
    <t>Allgemeine und technische Anforderungen an Messsysteme, insbesondere bezüglich Datenschutz</t>
  </si>
  <si>
    <t>Pflicht für grundzuständige Messstellenbetreiber zur Einrichtung mindestens modernen Messeinrichtungen bei anderen Messstellen unter Gewährleistung wirtschaftlicher Vertretbarkeit</t>
  </si>
  <si>
    <t>Möglichkeit zum Verlangen von Zusatzleistungen von Messtellenbetreibern, darunter ab 2025 vorzeitiger Einbau von intelligenten Messsystemen, auch außerhalb der Pflichtfälle</t>
  </si>
  <si>
    <t>34, 35</t>
  </si>
  <si>
    <t>29, 32, 36</t>
  </si>
  <si>
    <t>Pflicht für grundzuständige Messstellenbetreiber zur Einrichtung von intelligenten Messsystemen für große Verbraucher und Anlagen sowie Gas, unter Gewährleistung wirtschaftlicher Vertretbarkeit</t>
  </si>
  <si>
    <t>Ausbaupfade und -ziele für den Einbau intelligenter Messsysteme (Pflichtfälle)</t>
  </si>
  <si>
    <t>29, 30, 45</t>
  </si>
  <si>
    <t>20, 29 to 31, 36, 40, 45, 76</t>
  </si>
  <si>
    <t>19 to 28, 47</t>
  </si>
  <si>
    <t>Berichterstattung der Bundesregierung zu intelligenten Messsystemen und Digitalisierung der Energiewende</t>
  </si>
  <si>
    <t>Regelungen zur Datenkommunikation in intelligenten Energienetzen</t>
  </si>
  <si>
    <t>Permission/right (private), Obligation (private, general affection), Prohibition</t>
  </si>
  <si>
    <t>49 to 70</t>
  </si>
  <si>
    <t>3 to 18, 30 to 39, 41 to 44, 47, 71 to 73</t>
  </si>
  <si>
    <t>Permission/right (private), Obligation (private, general affection), Price intervention (private), Reporting, obligatory (private), Inspections (obligatory, private)</t>
  </si>
  <si>
    <t>Konstitution und Regulation des Marktes für den Messtellenbetrieb, inklusive Definition von Standard- und Zusatzleistungen, Preisinterventionen, Pflichten der grundzuständigen Messstellenbetreiber und Recht auf freie Wahl des Messstellenbetreibers</t>
  </si>
  <si>
    <t>Constitution and regulation of the metering point operation market, including the definition of standard and additional services, price interventions, obligations of the basic metering point operators, and the right to freely choose the metering point operator</t>
  </si>
  <si>
    <t>General and technical requirements for metering systems, particularly with regard to data protection</t>
  </si>
  <si>
    <t>Obligation for basic metering point operators to install smart metering systems for large consumers and installations as well as for gas, while ensuring economic viability</t>
  </si>
  <si>
    <t>Obligation for basic metering point operators to install at least modern metering devices at other metering points, while ensuring economic viability</t>
  </si>
  <si>
    <t>Option to request additional services from metering point operators, including, as of 2025, the early installation of smart metering systems even outside mandatory cases</t>
  </si>
  <si>
    <t>Deployment pathways and targets for the installation of smart metering systems (mandatory cases)</t>
  </si>
  <si>
    <t>Reporting by the Federal Government on smart metering systems and the digitalization of the energy transition</t>
  </si>
  <si>
    <t>Regulations on data communication in smart energy grids</t>
  </si>
  <si>
    <t>Ausbaupfade und -ziele für Windenergie auf See</t>
  </si>
  <si>
    <t>WindSeeG</t>
  </si>
  <si>
    <t>Überragendes öffentliches Interesse von Windenergie auf See</t>
  </si>
  <si>
    <t>1, 5</t>
  </si>
  <si>
    <t>Bundesfachplanung zu Trassenkorridoren im Netzausbau inklusive Umweltverträglichkeitsprüfung</t>
  </si>
  <si>
    <t>8a</t>
  </si>
  <si>
    <t>Erklärung bestehender Gebiete und Flächen zu Beschleunigungsflächen</t>
  </si>
  <si>
    <t>9 to 13</t>
  </si>
  <si>
    <t>Market premium and tenders</t>
  </si>
  <si>
    <t>Obligation (private, general affection), Fines (private, monetary), Reporting, obligatory (private)</t>
  </si>
  <si>
    <t>2a, 14 to 64</t>
  </si>
  <si>
    <t>Möglichkeit für Veränderungssperren zur Sicherung von Potenzialen der Windenergie auf See</t>
  </si>
  <si>
    <t>Permission/right (public), Obligation (public), Reporting, obligatory (public), Register, Information exchange (public)</t>
  </si>
  <si>
    <t>Vorgaben bezüglich Zulassung, Errichtung und Betrieb von Energie auf See, inklusive Planfeststellung, Plangenehmigung und Umweltverträglichkeitsprüfung, Vorgaben für naturverträgliche Windenegerie, Sicherheitszonen, Realisierungsfristen, Repowering, und Nachnutzung</t>
  </si>
  <si>
    <t>Ausschreibungen für sonstige Energiegewinnung auf See</t>
  </si>
  <si>
    <t>Antragsverfahren, Regulierung und Zahlungsanspruch von Pilotwindenergieanlagen auf See und Testfelder</t>
  </si>
  <si>
    <t xml:space="preserve">90, 65 to 91, 99 </t>
  </si>
  <si>
    <t>Subsidy (R&amp;D), Subsidy (consumption, use &amp; other)</t>
  </si>
  <si>
    <t>Deployment pathways and targets for offshore wind energy</t>
  </si>
  <si>
    <t>Primacy of public interest of offshore wind energy</t>
  </si>
  <si>
    <t>Tenders for offshore wind energy, with different procedures for: (1) non-centrally pre-examined areas, allowing for dynamic bidding procedures and payments by plant operators; (2) existing projects (transitional phase); (3) centrally pre-examined areas with bidding procedures based on qualitative criteria, taking into account financial, social, and environmental factors and involving payments by plant operators; and (4) granting of entry rights for existing projects without an award</t>
  </si>
  <si>
    <t>Designation of existing areas and sites as acceleration zones</t>
  </si>
  <si>
    <t xml:space="preserve">Zentrale sowie sonstige Voruntersuchung von Flächen </t>
  </si>
  <si>
    <t>Central and other pre-examination of sites</t>
  </si>
  <si>
    <t>Requirements for permitting, construction, and operation of offshore energy, including plan approval, planning permission, and environmental impact assessment; requirements for nature-compatible wind energy; safety zones; implementation deadlines; repowering; and post-use arrangements</t>
  </si>
  <si>
    <t>Possibility of development freezes to secure offshore wind energy potentials</t>
  </si>
  <si>
    <t>Tenders for other energy generation at sea</t>
  </si>
  <si>
    <t>Application procedures, regulation, and payment entitlements for pilot offshore wind energy installations and test sites</t>
  </si>
  <si>
    <t>EnWG</t>
  </si>
  <si>
    <t>Genehmigungs- und Zertifizierungsverfahren für Netzbetrieb, Transportnetze, Gasspeicheranlagen</t>
  </si>
  <si>
    <t>Anzeige- und Informationspflichten bei Energiebelieferung</t>
  </si>
  <si>
    <t>Infrastructure (Expansion and maintenance), Constitution of (pseudo-) markets, Property distribution and rights, Legal form of organisations</t>
  </si>
  <si>
    <t>6 to 10e</t>
  </si>
  <si>
    <t>Konstitution einer einheitlichen deutschen Stromgebotszone</t>
  </si>
  <si>
    <t>Überragendes öffentliches Interesse für Anlagen zur Speicherung
elektrischer Energie</t>
  </si>
  <si>
    <t>11c</t>
  </si>
  <si>
    <t>Reporting, obligatory (private), Obligation (private, general affection), Permission/right (private)</t>
  </si>
  <si>
    <t>Information exchange (public), Register, Permission/right (public), Obligation (public)</t>
  </si>
  <si>
    <t>Constitution of (pseudo-) markets, Infrastructure (Expansion and maintenance), Legal form of organisations, Financing</t>
  </si>
  <si>
    <t>13g</t>
  </si>
  <si>
    <t>Obligation (private, general affection), Price intervention (private), Prohibition, Permission/right (private)</t>
  </si>
  <si>
    <t>Stilllegung von Braunkohlekraftwerken, inklusive Sicherheitsbereitschaft und Emissionsminderungszielen</t>
  </si>
  <si>
    <t>Obligation (public), GHG reduction targets and paths</t>
  </si>
  <si>
    <t>Permission/right (private), Obligation (private, general affection), Reporting, obligatory (private)</t>
  </si>
  <si>
    <t>Nutzung statt Abregelung von überschüssigen Abregelungsstrommengen durch Ausschreibungen an zusätzliche zuschaltbare Lasten</t>
  </si>
  <si>
    <t>13k</t>
  </si>
  <si>
    <t>Überragendes öffentliches Interesse von Errichtung und der Betrieb von Elektrizitätsverteilernetzen</t>
  </si>
  <si>
    <t>14d</t>
  </si>
  <si>
    <t>Verbindlicher Flächenentwicklungsplan inklusive Umweltverträglichkeitsprüfung und Umweltbericht für Windenergie auf See,  sowie  Offshore-Netzentwicklungsplan</t>
  </si>
  <si>
    <t>Legally binding spatial development plan for offshore wind energy, including environmental impact assessment and environmental report, as well as offshore grid development plan</t>
  </si>
  <si>
    <t>17 to 19a, 14e</t>
  </si>
  <si>
    <t>Regelungen zum Netzanschluss, insbesondere Netzanschlusspflichten, Offshore-Anbindung inkl. Haftungs-/Entschädigungsregime bei Störungen und Verzögerunge, technische Mindestanforderungen, Vorgaben zur Umstellung der Gasqualität, sowie gemeinsame Informationsplattform für Netzanschlussbegehren</t>
  </si>
  <si>
    <t>Sondervorschriften für selbstständige Betreiber von
grenzüberschreitenden Elektrizitätsverbindungsleitungen</t>
  </si>
  <si>
    <t>28d to 28h</t>
  </si>
  <si>
    <t>Permission/right (private), Reduction/Limitation of bureaucracy, exception rules, Obligation (private, general affection), Reporting, obligatory (private), Price intervention (private)</t>
  </si>
  <si>
    <t>Capability empowerment (mediated), Eco-efficiency increase</t>
  </si>
  <si>
    <t>28j to 28p</t>
  </si>
  <si>
    <t xml:space="preserve">Regelungen zu Wasserstoffnetzen, inklusive Entflechtung, Anschluss und Zugang, Marktkonstitution, Entgelte, sowie Prüfung der Bedarfsgerechtigkeit </t>
  </si>
  <si>
    <t>28q</t>
  </si>
  <si>
    <t>Überragendes öffentliches Interesse der Projekte des Wasserstoff-Kernnetzes</t>
  </si>
  <si>
    <t>Planung und Regelungen zum Wasserstoff-kernnetz, inklusive Genehmigung, Finanzierung inklusive intertemporalem Kostenallokationsmechanismus und Hochlaufentgelt zur Unterstützung des Markthochlaufs</t>
  </si>
  <si>
    <t>Infrastructure (Expansion and maintenance), Financing, Transformation governance, Legal form of organisations, Transfer of responsibility to the general public</t>
  </si>
  <si>
    <t>28q to 28s</t>
  </si>
  <si>
    <t>Füllstandsvorgaben für Gasspeicheranlagen und
Gewährleistung der Versorgungssicherheit</t>
  </si>
  <si>
    <t>Obligation (private, general affection), Permission/right (private), Reporting, obligatory (private), Reduction/Limitation of bureaucracy, exception rules, Price intervention (private)</t>
  </si>
  <si>
    <t>Grundversorgungspflichten, Ersatzversorgung und Vorgaben zur Preisgestaltung</t>
  </si>
  <si>
    <t>36 to 39</t>
  </si>
  <si>
    <t>40 to 41, 41b</t>
  </si>
  <si>
    <t>41c</t>
  </si>
  <si>
    <t>Vergleichsinstrumente für Energielieferungen</t>
  </si>
  <si>
    <t>Pflichten zum Anbieten von dynamischen Stromtarifen der Energieversorger sowie Erlaubnis zur Erbringung flexibler Energiedienstleistungen durch Anlagenbetreiber und Letztverbraucher</t>
  </si>
  <si>
    <t>Permission/right (private), Obligation (private, general affection), Price intervention (private)</t>
  </si>
  <si>
    <t>41a, 41d, 41e</t>
  </si>
  <si>
    <t>Stromkennzeichnung, insbesondere Ausweis des Anteils erneuerbarer Energien und Kohlendioxidemissionen</t>
  </si>
  <si>
    <t>Sonderregelungen für Mieterstrom und gemeinschaftliche Gebäudeversorgung</t>
  </si>
  <si>
    <t>42a, 42b</t>
  </si>
  <si>
    <t>Überragendes öffentliches Interesse von Wasserstoffleitungen</t>
  </si>
  <si>
    <t>43l</t>
  </si>
  <si>
    <t>Planfeststellung für Hochspannungsleitungen und andere Netzkomponenten, inklusive Gebot zur Nutzung von Erdkabel für Hochspannungsleitungen, auch bei Mehrkosten, sowie mit Möglichkeit zur Besitzeinweisung und Enteignung</t>
  </si>
  <si>
    <t>Infrastructure (Expansion and maintenance), Property distribution and rights</t>
  </si>
  <si>
    <t>Wegenutzungsverträge und Konzessionsabgaben an Gemeinden durch lokale Betreiber von Energieversorgungsnetzen</t>
  </si>
  <si>
    <t>Infrastructure (Expansion and maintenance), Constitution of (pseudo-) markets, Property distribution and rights</t>
  </si>
  <si>
    <t>43 to 48a</t>
  </si>
  <si>
    <t>Inspections (obligatory, private), Obligation (private, general affection), Standards (obligatory), Reporting, obligatory (private), Reduction/Limitation of bureaucracy, exception rules</t>
  </si>
  <si>
    <t>Permission/right (private), Reduction/Limitation of bureaucracy, exception rules, Obligation (private, general affection), Reporting, obligatory (private)</t>
  </si>
  <si>
    <t>Überragendes öffentliches Interesse und Vorrang in der Schutzgüterabwägung von Hochspannungsleitungen und Netzkomponenten</t>
  </si>
  <si>
    <t>Regelungen zur technischen Sicherheit, darunter technische Standards für Energieanlagen und Überprüfung der Einhaltung, und Schutz- und Sicherheitsmaßnahmen</t>
  </si>
  <si>
    <t>Möglichkeit zur temporären Höherauslastung der Höchstspannungsnetze bis 2027</t>
  </si>
  <si>
    <t>Register zur Erfassung und Überwachung von Energieanlagen
sowie von Energieanlagenteilen</t>
  </si>
  <si>
    <t>49b, 49c</t>
  </si>
  <si>
    <t>49d</t>
  </si>
  <si>
    <t>Register, Permission/right (public), Obligation (public)</t>
  </si>
  <si>
    <t>Reporting, obligatory (public), Information exchange (public)</t>
  </si>
  <si>
    <t>Monitoring und Berichterstattung zu Versorgungssicherheit und Netzausbau</t>
  </si>
  <si>
    <t>51 to 52, 63</t>
  </si>
  <si>
    <t>Möglichkeit zur Ausschreibung von Kapazitäten oder Energieeffizienz- und Nachfragesteuerungsmaßnahmen zur Sicherstellung der Versorgungssicherheit</t>
  </si>
  <si>
    <t>Pflicht zur Vorratshaltung von Energieträgern, Versorgungsreserve Braunkohle, und Pflicht zur Sicherstellung der Versorgung von Haushaltskunden mit Energie</t>
  </si>
  <si>
    <t>50, 50d, 53a</t>
  </si>
  <si>
    <t>Vorgaben zur Ermöglichung des Transports von Großtransformatoren auf Schienenwegen</t>
  </si>
  <si>
    <t>53b</t>
  </si>
  <si>
    <t>Gutachten der Monopolkommission zur Entwicklung von Energiemärkten und Wettbewerb</t>
  </si>
  <si>
    <t>Wissenschaftliche Beratung für die Bundesnetzagentur</t>
  </si>
  <si>
    <t>4 to 4e, 95</t>
  </si>
  <si>
    <t>Reporting, obligatory (private), Sanctions (private, non-monetary), Inspections (obligatory, private), Fines (private, monetary)</t>
  </si>
  <si>
    <t>Obligation (private, general affection), Standards (obligatory), Inspections (obligatory, private), Reporting, obligatory (private), Permission/right (private), Reduction/Limitation of bureaucracy, exception rules, Refund claims and compensation (private), Price intervention (private), Fines (private, monetary)</t>
  </si>
  <si>
    <t>5 to 5b, 95</t>
  </si>
  <si>
    <t>Marktkonstitution und Systemführung in Energieversorgung und Netzbetrieb (Rollen und Pflichten der Marktakteure, marktbasierte Beschaffung von Systemdienstleistungen, Missbrauchsverbot) sowie Sicherstellung der Systemstabilität (Abregelung, auch von erneuerbaren Energien, Flexibilitätsinstrumente, Netz- und Kapazitätsreserve, steuerbare Netzanschlüsse)</t>
  </si>
  <si>
    <t>11 to 16a, 30, 95</t>
  </si>
  <si>
    <t>35a to 35h, 95</t>
  </si>
  <si>
    <t>Obligation (private, general affection), Price intervention (private), Permission/right (private), Refund claims and compensation (private), Reporting, obligatory (private), Fines (private, monetary)</t>
  </si>
  <si>
    <t>Prohibition, Obligation (private, general affection), Reduction/Limitation of bureaucracy, exception rules, Reporting, obligatory (private), Permission/right (private), Fines (private, monetary)</t>
  </si>
  <si>
    <t>111d</t>
  </si>
  <si>
    <t xml:space="preserve">Einrichtung einer nationalen Informationsplattform zur Energieerzeugung und Netzverfügbarkeit </t>
  </si>
  <si>
    <t>Register, Obligation (public), Information exchange (public)</t>
  </si>
  <si>
    <t>Einrichtung des Marktstammdatenregisters für energiewirtschaftliche Daten und regelmäßige Berichterstattung zur Weiterentwicklung</t>
  </si>
  <si>
    <t>111e, 111f</t>
  </si>
  <si>
    <t xml:space="preserve">Einrichtung der nationalen Transparenzplattform für aktuelle energiewirtschaftliche Daten </t>
  </si>
  <si>
    <t>111g</t>
  </si>
  <si>
    <t>Berichterstattung zum Aufbau des Wasserstoffnetzes</t>
  </si>
  <si>
    <t>112b</t>
  </si>
  <si>
    <t>12a to 12i, 14d, 15a to 15e, 113b</t>
  </si>
  <si>
    <t>Verbraucherschutz, Umgang mit Verbraucherbeschweden und Schlichtunsstelle</t>
  </si>
  <si>
    <t>111a to 111c</t>
  </si>
  <si>
    <t>46 to 48, 113, 113a</t>
  </si>
  <si>
    <t>49 to 49d, 113c</t>
  </si>
  <si>
    <t>Regulatorische Rahmenbedingungen für LNG-Anlagen</t>
  </si>
  <si>
    <t>118a</t>
  </si>
  <si>
    <t>118b, 118c</t>
  </si>
  <si>
    <t>Sonderregelungen zur Aufrechterhaltung der Versorgung von Letztverbrauchern in der Energiekrise 2022 bis 2024</t>
  </si>
  <si>
    <t>Regelungen zum Netzzugang, insbesondere Pflicht zur Gewährung von Netzzugang, Kooperationspflichten, Markt- und Vertragskonstitution, Lieferantenwechsel, Vorgaben zur Gestaltung von Netzentgelten, Anreize für effiziente Leistungserbringung, Beschaffung von Ausgleichsleistungen, Informations- und Veröffentlichungspflichten, bundeseinheitliche Übertragungsnetzentgelte, Kostenzuschuss zu Übertragungsnetzkosten durch Strompreisbremse, sowie Schrittweiser Abbau der Entgelte für dezentrale Einspeisung</t>
  </si>
  <si>
    <t>20 to 28c, 120</t>
  </si>
  <si>
    <t>93 to 95</t>
  </si>
  <si>
    <t>Approval and certification procedures for grid operation, transmission networks, and gas storage facilities</t>
  </si>
  <si>
    <t>Notification and information obligations in energy supply</t>
  </si>
  <si>
    <t>Market constitution and system management in energy supply and grid operation (roles and obligations of market participants, market-based procurement of system services, prohibition of abuse), as well as ensuring system stability (curtailment, including of renewable energies, flexibility instruments, grid and capacity reserves, controllable grid connections)</t>
  </si>
  <si>
    <t>Constitution of a uniform German electricity bidding zone</t>
  </si>
  <si>
    <t>Primacy of public interest for electricity storage facilities</t>
  </si>
  <si>
    <t>Preliminary work, planning, and monitoring of the existing grid and grid expansion, including scenario framework and national grid development plan, the Federal Government’s system development strategy, environmental report and binding federal requirements plan, as well as report on the identification of European critical installations, security plans for the protection of European critical installations, and reporting on system stability, regional scenarios and grid expansion plans of the planning regions, as well as the gas and hydrogen grid development plan based on a scenario framework</t>
  </si>
  <si>
    <t>Decommissioning of lignite-fired power plants, including security standby and emission reduction targets</t>
  </si>
  <si>
    <t>Use instead of curtailment of surplus curtailed electricity volumes through tenders for additional dispatchable loads</t>
  </si>
  <si>
    <t>Primacy of public interest in the construction and operation of electricity distribution networks</t>
  </si>
  <si>
    <t>Regulations on grid connection, in particular connection obligations, offshore connection including liability/compensation regime for disruptions and delays, technical minimum requirements, requirements for gas quality conversion, as well as a joint information platform for grid connection requests</t>
  </si>
  <si>
    <t>Regulations on grid access, in particular the obligation to grant grid access, cooperation requirements, market and contract constitution, supplier switching, requirements for the design of grid fees, incentives for efficient service provision, procurement of balancing services, information and publication obligations, nationwide transmission grid fees, cost subsidies for transmission grid charges through the electricity price cap, as well as the gradual reduction of fees for decentralized feed-in</t>
  </si>
  <si>
    <t>Special provisions for independent operators of cross-border electricity interconnectors</t>
  </si>
  <si>
    <t>Regulations on hydrogen networks, including unbundling, connection and access, market constitution, fees, as well as assessment of adequacy of demand</t>
  </si>
  <si>
    <t>Planning and regulations for the hydrogen core network, including approval, financing with an intertemporal cost allocation mechanism, and ramp-up fees to support market scaling</t>
  </si>
  <si>
    <t>Primacy of public interest for projects of the hydrogen core network</t>
  </si>
  <si>
    <t>Filling level requirements for gas storage facilities and ensuring supply security</t>
  </si>
  <si>
    <t>Basic supply obligations, substitute supply, and pricing requirements</t>
  </si>
  <si>
    <t>Vorgaben zu Verträgen, Rechnungen und Verbrauchsermittlung bei Energielieferungen, inklusive Vorgaben zur Vermeidung von Versorgungsunterbrechung wegen Nichtzahlung</t>
  </si>
  <si>
    <t>Requirements for contracts, billing, and consumption measurement in energy supply, including provisions to prevent supply interruptions due to non-payment</t>
  </si>
  <si>
    <t>Obligations for energy suppliers to offer dynamic electricity tariffs, as well as permission for plant operators and end consumers to provide flexible energy services</t>
  </si>
  <si>
    <t>Comparison tools for energy supply</t>
  </si>
  <si>
    <t>Electricity labeling, in particular the disclosure of the share of renewable energies and carbon dioxide emissions</t>
  </si>
  <si>
    <t>Special provisions for tenant electricity and collective building supply</t>
  </si>
  <si>
    <t>Primacy of public interest and priority in the balancing of protected interests for high-voltage lines and grid components</t>
  </si>
  <si>
    <t>Plan approval for high-voltage lines and other grid components, including the obligation to use underground cables for high-voltage lines, even in the case of additional costs, as well as the possibility of possession assignment and expropriation</t>
  </si>
  <si>
    <t>Primacy of public interest for hydrogen pipelines</t>
  </si>
  <si>
    <t>Easement agreements and concession fees to municipalities by local operators of energy supply networks</t>
  </si>
  <si>
    <t>Regulations on technical safety, including technical standards for energy facilities and verification of compliance, as well as protection and security measures</t>
  </si>
  <si>
    <t>Possibility for temporary increased utilization of the high-voltage grids until 2027</t>
  </si>
  <si>
    <t>Register for the recording and monitoring of energy facilities and their components</t>
  </si>
  <si>
    <t>Obligation to maintain reserves of energy carriers, lignite supply reserve, and obligation to ensure the energy supply for household customers</t>
  </si>
  <si>
    <t>Monitoring and reporting on supply security and grid expansion</t>
  </si>
  <si>
    <t>Possibility to tender capacities or energy efficiency and demand-side management measures to ensure supply security</t>
  </si>
  <si>
    <t>Requirements to enable the transport of large transformers via rail</t>
  </si>
  <si>
    <t>Expert reports by the Monopolies Commission on the development of energy markets and competition</t>
  </si>
  <si>
    <t>Scientific advisory services for the Federal Network Agency</t>
  </si>
  <si>
    <t>Establishment of a national information platform on energy generation and grid availability</t>
  </si>
  <si>
    <t>Establishment of the core energy market data register for energy-related data and regular reporting on its further development</t>
  </si>
  <si>
    <t>Establishment of the national transparency platform for current energy market data</t>
  </si>
  <si>
    <t>Reporting on the development of the hydrogen network</t>
  </si>
  <si>
    <t>Consumer protection, handling of consumer complaints, and arbitration office</t>
  </si>
  <si>
    <t>Regulatory framework for LNG facilities</t>
  </si>
  <si>
    <t>Special provisions for maintaining the supply of end consumers during the energy crisis from 2022 to 2024</t>
  </si>
  <si>
    <t>Invitation of tenders</t>
  </si>
  <si>
    <t>Invitation of tenders, Trade</t>
  </si>
  <si>
    <t>Permission/right (private), Application and approval procedure</t>
  </si>
  <si>
    <t>Application and approval procedure, Reduction/Limitation of bureaucracy, exception rules</t>
  </si>
  <si>
    <t>Application and approval procedure, Reduction/Limitation of bureaucracy, exception rules, Obligation (private, limited affection)</t>
  </si>
  <si>
    <t>Permission/right (private), Obligation (private, general affection), Application and approval procedure, Price intervention (private), Fines (private, monetary)</t>
  </si>
  <si>
    <t>Obligation (private, limited affection), Application and approval procedure, Fines (private, monetary), Permission/right (private), Price intervention (private)</t>
  </si>
  <si>
    <t>Obligation (private, general affection), Application and approval procedure, Permission/right (private)</t>
  </si>
  <si>
    <t>Application and approval procedure, Fines (private, monetary)</t>
  </si>
  <si>
    <t>Application and approval procedures and rules for the exploration of the subsurface</t>
  </si>
  <si>
    <t>Application and approval procedure, Permission/right (private), Obligation (private, limited affection), Fines (private, monetary)</t>
  </si>
  <si>
    <t>Application and approval procedures for the construction, operation, and decommissioning of permanent storage facilities</t>
  </si>
  <si>
    <t>Application and approval procedure, Permission/right (private), Obligation (private, limited affection), Obligation (private, general affection), Fines (private, monetary)</t>
  </si>
  <si>
    <t>Obligation (private, general affection), Permission/right (private), Application and approval procedure, Obligation (private, limited affection), Fines (private, monetary)</t>
  </si>
  <si>
    <t>Reduction/Limitation of bureaucracy, exception rules, Fines (private, monetary), Application and approval procedure</t>
  </si>
  <si>
    <t>Application and approval procedure</t>
  </si>
  <si>
    <t>Application and approval procedure, Obligation (private, general affection), Reduction/Limitation of bureaucracy, exception rules, Reporting, obligatory (private), Sanctions (private, non-monetary), Fines (private, monetary)</t>
  </si>
  <si>
    <t>Application and approval procedure, Reduction/Limitation of bureaucracy, exception rules, Obligation (private, general affection), Reporting, obligatory (private), Sanctions (private, non-monetary), Fines (private, monetary)</t>
  </si>
  <si>
    <t>Obligation (private, general affection), Application and approval procedure, Fines (private, monetary), Inspections (obligatory, private), Sanctions (private, non-monetary)</t>
  </si>
  <si>
    <t>Reduction/Limitation of bureaucracy, exception rules, Permission/right (private), Application and approval procedure, Obligation (private, limited affection)</t>
  </si>
  <si>
    <t>Permission/right (private), Obligation (private, general affection), Application and approval procedure</t>
  </si>
  <si>
    <t>Application and approval procedure, Obligation (private, general affection), Fines (private, monetary)</t>
  </si>
  <si>
    <t>Obligation (private, general affection), Permission/right (private), Application and approval procedure, Reduction/Limitation of bureaucracy, exception rules, Obligation (private, limited affection), Reporting, obligatory (private), Prohibition, Fines (private, monetary)</t>
  </si>
  <si>
    <t>Permission/right (private), Obligation (private, limited affection), Application and approval procedure</t>
  </si>
  <si>
    <t>Obligation (private, general affection), Reduction/Limitation of bureaucracy, exception rules, Application and approval procedure, Inspections (obligatory, private), Sanctions (private, non-monetary)</t>
  </si>
  <si>
    <t>Permission/right (private), Obligation (private, limited affection), Sanctions (private, non-monetary), Inspections (obligatory, private), Application and approval procedure, Reduction/Limitation of bureaucracy, exception rules</t>
  </si>
  <si>
    <t>Obligation (private, general affection), Obligation (private, limited affection), Permission/right (private), Price intervention (private), Prohibition, Application and approval procedure, Reduction/Limitation of bureaucracy, exception rules, Reporting, obligatory (private), Fines (private, monetary), Refund claims and compensation (private)</t>
  </si>
  <si>
    <t>Permission/right (private), Obligation (private, general affection), Price intervention (private), Reduction/Limitation of bureaucracy, exception rules, Application and approval procedure, Prohibition, Obligation (private, limited affection), Fines (private, monetary), Reporting, obligatory (private), Refund claims and compensation (private)</t>
  </si>
  <si>
    <t>Application and approval procedure, Obligation (private, limited affection), Reduction/Limitation of bureaucracy, exception rules, Inspections (obligatory, private), Sanctions (private, non-monetary), Fines (private, monetary)</t>
  </si>
  <si>
    <t>Application and approval procedure, Obligation (private, limited affection), Price intervention (private), Reduction/Limitation of bureaucracy, exception rules</t>
  </si>
  <si>
    <t>Application and approval procedure, Inspections (obligatory, private)</t>
  </si>
  <si>
    <t>Application and approval procedure, Inspections (obligatory, private), Obligation (private, limited affection)</t>
  </si>
  <si>
    <t>Application and approval procedure, Obligation (private, general affection), Permission/right (private), Reduction/Limitation of bureaucracy, exception rules, Prohibition, Standards (obligatory), Sanctions (private, non-monetary), Refund claims and compensation (private), Fines (private, monetary)</t>
  </si>
  <si>
    <t>Reduction/Limitation of bureaucracy, exception rules, Application and approval procedure, Obligation (private, general affection), Permission/right (private), Fines (private, monetary)</t>
  </si>
  <si>
    <t>Application and approval procedure, Obligation (private, general affection), Permission/right (private), Fines (private, monetary)</t>
  </si>
  <si>
    <t>Application and approval procedure, Obligation (private, general affection), Standards (obligatory), Labels and Certificates (obligatory, private), Reduction/Limitation of bureaucracy, exception rules, Sanctions (private, non-monetary), Fines (private, monetary)</t>
  </si>
  <si>
    <t>Application and approval procedure, Feed-in tariff, Reduction/Limitation of bureaucracy, exception rules</t>
  </si>
  <si>
    <t>Permission/right (private), Obligation (private, general affection), Reporting, obligatory (private), Refund claims and compensation (private), Price intervention (private), Application and approval procedure, Reduction/Limitation of bureaucracy, exception rules</t>
  </si>
  <si>
    <t>Permission/right (private), Obligation (private, general affection), Reduction/Limitation of bureaucracy, exception rules, Application and approval procedure, Price intervention (private)</t>
  </si>
  <si>
    <t>Application and approval procedure, Obligation (private, general affection), Price intervention (private)</t>
  </si>
  <si>
    <t>Obligation (private, general affection), Reporting, obligatory (private), Application and approval procedure, Fines (private, monetary)</t>
  </si>
  <si>
    <t>Application and approval procedure, Reduction/Limitation of bureaucracy, exception rules, Obligation (private, general affection), Refund claims and compensation (private)</t>
  </si>
  <si>
    <t>Transformation governance,  Property distribution and rights</t>
  </si>
  <si>
    <t>Transformation governance,   Infrastructure (Expansion and maintenance)</t>
  </si>
  <si>
    <t>Government planning</t>
  </si>
  <si>
    <t>Climate policy mainstreaming, Government planning</t>
  </si>
  <si>
    <t>Obligation (public), Reporting, obligatory (public), Government planning</t>
  </si>
  <si>
    <t>Other targets and paths, Obligation (public), Multi-Level interface management, Permission/right (public), Information exchange (public), Reporting, obligatory (public), Government planning</t>
  </si>
  <si>
    <t>Multi-Level interface management, Obligation (public), Reporting, obligatory (public), Government planning</t>
  </si>
  <si>
    <t>Register, Permission/right (public), Obligation (public), Multi-Level interface management, Reporting, obligatory (public), Government planning</t>
  </si>
  <si>
    <t>Obligation (public), Multi-Level interface management, Permission/right (public), Reporting, obligatory (public), Government planning</t>
  </si>
  <si>
    <t>Information exchange (public), Obligation (public), Permission/right (public), Reporting, obligatory (public), Government planning</t>
  </si>
  <si>
    <t>Reporting, obligatory (public), Obligation (public), Permission/right (public), Information exchange (public), Register, Government planning</t>
  </si>
  <si>
    <t>Permission/right (public), Obligation (public), Government planning</t>
  </si>
  <si>
    <t>Infrastructure (Expansion and maintenance), Transformation governance</t>
  </si>
  <si>
    <t>Infrastructure (Expansion and maintenance), Constitution of (pseudo-) markets, Financing, Transformation governance</t>
  </si>
  <si>
    <t>Financing, Transformation governance</t>
  </si>
  <si>
    <t>Eco-efficiency increase, Capability empowerment (targeted)</t>
  </si>
  <si>
    <t>Capability empowerment (direct), Capability empowerment (targeted)</t>
  </si>
  <si>
    <t>InterPopRedDummy</t>
  </si>
  <si>
    <t>InterSufficiencyDummy</t>
  </si>
  <si>
    <t>InterEfficiencyDummy</t>
  </si>
  <si>
    <t>InterConsistencyDummy</t>
  </si>
  <si>
    <t>InterRegenerationDummy</t>
  </si>
  <si>
    <t>IntraPopRedDummy</t>
  </si>
  <si>
    <t>IntraCapEmpTargetedDummy</t>
  </si>
  <si>
    <t>IntraCapEmpDirectDummy</t>
  </si>
  <si>
    <t>IntraCapEmpMediatedDummy</t>
  </si>
  <si>
    <t>IntraEqualizationDummy</t>
  </si>
  <si>
    <t>IntraEcoEfficiencyDummy</t>
  </si>
  <si>
    <t>IntraImpactExpansionDummy</t>
  </si>
  <si>
    <t>SustainabilityGoalsDummy</t>
  </si>
  <si>
    <t>StructuralChangeDummy</t>
  </si>
  <si>
    <t>ResponsibilityTransferDummy</t>
  </si>
  <si>
    <t>InternationalCompetitionDummy</t>
  </si>
  <si>
    <t>LegalFormsDummy</t>
  </si>
  <si>
    <t>InfrastructureDummy</t>
  </si>
  <si>
    <t>PropertyDummy</t>
  </si>
  <si>
    <t>MarketsDummy</t>
  </si>
  <si>
    <t>FinancingDummy</t>
  </si>
  <si>
    <t>GovMainstreamingDummy</t>
  </si>
  <si>
    <t>GovInfoExchangeDummy</t>
  </si>
  <si>
    <t>GovRegisterDummy</t>
  </si>
  <si>
    <t>GovPermissionPublicDummy</t>
  </si>
  <si>
    <t>GovObligationPublicDummy</t>
  </si>
  <si>
    <t>GovQuotaPublicDummy</t>
  </si>
  <si>
    <t>GovEmasPublicDummy</t>
  </si>
  <si>
    <t>GovReportingPublicDummy</t>
  </si>
  <si>
    <t>GovReadjustmentDummy</t>
  </si>
  <si>
    <t>GovMultiLevelDummy</t>
  </si>
  <si>
    <t>GovGhgReductionTargetsDummy</t>
  </si>
  <si>
    <t>GovOtherTargetsDummy</t>
  </si>
  <si>
    <t>GovPlanningDummy</t>
  </si>
  <si>
    <t>PersReportingVoluntaryDummy</t>
  </si>
  <si>
    <t>PersInformationDummy</t>
  </si>
  <si>
    <t>PersDialogueDummy</t>
  </si>
  <si>
    <t>PersLabelsVoluntaryDummy</t>
  </si>
  <si>
    <t>MarketAllocationFixedPricesDummy</t>
  </si>
  <si>
    <t>ExpSubsidyConsumptionUseOtherDummy</t>
  </si>
  <si>
    <t>MarketTendersDummy</t>
  </si>
  <si>
    <t>MarketAuctionDummy</t>
  </si>
  <si>
    <t>MarketTradeDummy</t>
  </si>
  <si>
    <t>MarketFreeAllocationDummy</t>
  </si>
  <si>
    <t>ExpSubsidyInvestDummy</t>
  </si>
  <si>
    <t>ExpScienceDummy</t>
  </si>
  <si>
    <t>ExpEquityHoldingsDummy</t>
  </si>
  <si>
    <t>ExpLoansDummy</t>
  </si>
  <si>
    <t>ExpConditionalSpendingDummy</t>
  </si>
  <si>
    <t>ExpSubsidyRndDummy</t>
  </si>
  <si>
    <t>RegPermissionPrivateDummy</t>
  </si>
  <si>
    <t>RegFeedInTariffDummy</t>
  </si>
  <si>
    <t>RegProhibitionDummy</t>
  </si>
  <si>
    <t>RegFeedInGuaranteeDummy</t>
  </si>
  <si>
    <t>RegObligationPrivateDummy</t>
  </si>
  <si>
    <t>RegPriceInterventionDummy</t>
  </si>
  <si>
    <t>RegReportingObligatoryPrivateDummy</t>
  </si>
  <si>
    <t>RegImplementationPlansDummy</t>
  </si>
  <si>
    <t>RegEmasPrivateDummy</t>
  </si>
  <si>
    <t>RegStandardsDummy</t>
  </si>
  <si>
    <t>RegQuotaRegulationDummy</t>
  </si>
  <si>
    <t>RegConsultationDummy</t>
  </si>
  <si>
    <t>RegLabelsObligatoryDummy</t>
  </si>
  <si>
    <t>RegAppProcedureDummy</t>
  </si>
  <si>
    <t>RegInspectionsDummy</t>
  </si>
  <si>
    <t>RegFinesDummy</t>
  </si>
  <si>
    <t>RegSanctionsDummy</t>
  </si>
  <si>
    <t>RegRefundClaimsCompensationDummy</t>
  </si>
  <si>
    <t>RegReductionBureaucracyExemptionsDummy</t>
  </si>
  <si>
    <t>Agri</t>
  </si>
  <si>
    <t>WasteOther</t>
  </si>
  <si>
    <t>Rights during the laying of cables and access for the construction and decommissioning of installations</t>
  </si>
  <si>
    <t>Financing, Legal form of organisations</t>
  </si>
  <si>
    <t>Festlegung von Flächenbedarfen für Windenergieanlagen durch Verpflichtung der Bundesländer</t>
  </si>
  <si>
    <t>Determination of land requirements for wind energy installations through obligations imposed on the federal states</t>
  </si>
  <si>
    <t>Berücksichtigungsgebot von Klimaschutz bei öffentlichen Aufgaben und Investitionen inklusive CO2-Schattenpreis</t>
  </si>
  <si>
    <t>Verpflichtung von öffentlichen Stellen zur Einsparung von Endenergie sowie Einrichtung von Energiemanagementsystemen</t>
  </si>
  <si>
    <t>Obligation of public authorities to reduce final energy consumption and to establish energy management systems</t>
  </si>
  <si>
    <t>Pflicht für Unternehmen zur Informationsbereitstellung und zur Teilnahme an der Plattform für Abwärme</t>
  </si>
  <si>
    <t>Recht auf Übertragung der Verantwortung für stillgelegte Anlagen auf das Land</t>
  </si>
  <si>
    <t>Schutz hinweisgebender Personen im Kontext von erneuerbaren Energie und Energieeffizienz</t>
  </si>
  <si>
    <t>Cross; Energy; Industry; Mobility</t>
  </si>
  <si>
    <t>Cross; Mobility; Housing; Industry</t>
  </si>
  <si>
    <t>Verpflichtung, neue Gebäude als Niedrigstenergiegebäude zu errichten, inklusive Begrenzung des Gestmenergiebedarfs, 
Begrenzung der Energieverluste, Einhaltung der 65% Regel für erneuerbare Energien</t>
  </si>
  <si>
    <t>Vorgaben beim Einbau von heizungstechnischen Anlagen zur Regelbarkeit und Automatisierung der Temperaturbereitstellung</t>
  </si>
  <si>
    <t>Requirements for the installation of heating systems regarding controllability and automation of temperature supply</t>
  </si>
  <si>
    <t>65% erneuerbare Energie Anforderung für neue Heizungsanlagen, freie Wahl der Art der Heizungsanlage, Übergangsfristen, Ausnahmeregelungen, Detailbestimmungen, Mietschutz, Synchronisierung mit Gas- und Wärmenetzausbau sowie kommunaler Wärmeplanung</t>
  </si>
  <si>
    <t>Capability empowerment (direct), Eco-efficiency increase, Impact expansion</t>
  </si>
  <si>
    <t>Operating ban for boilers and oil heating systems after 30 years of service life, prohibition of the use of fossil fuels from 2045 onwards</t>
  </si>
  <si>
    <t>Obligation (private, general affection), Reduction/Limitation of bureaucracy, exception rules, Fines (private, monetary), Prohibition</t>
  </si>
  <si>
    <t>Energieausweise, inklusive Pflichten zur Ausstellung, Verwendung, und Veröffentlichung, Datengrundlagen, Modernisierungsempfehlungen, Energieeffizienzklassen, und Ausstellungsberechtigung</t>
  </si>
  <si>
    <t>Energy certificates, including obligations regarding issuance, use, and publication; data basis; modernization recommendations; energy efficiency classes; and eligibility to issue</t>
  </si>
  <si>
    <t>Primacy of public interest of projects for the expansion and development of transmission networks</t>
  </si>
  <si>
    <t>Goals of network-based heat supply, with an interim target of heat from renewable energy sources</t>
  </si>
  <si>
    <t>Pflicht zur (unverbindlichen) Wärmeplanung und allgemeine Anforderungen (wie beteiligung relevanter Akteure, Ablauf, Vorgaben zur Datenverarbeitung)</t>
  </si>
  <si>
    <t>Obligation for (non-binding) heat planning and general requirements (such as involvement of relevant stakeholders, process procedures, and requirements for data processing)</t>
  </si>
  <si>
    <t>Permission/right (public), Government planning</t>
  </si>
  <si>
    <t>Energy saving targets</t>
  </si>
  <si>
    <t>Determination of the KWKG funding requirement and offshore connection costs, and compensation through levies, excluding electricity storage systems, heat pumps, and electrolyzers for green hydrogen</t>
  </si>
  <si>
    <t>Energy; Mobility; Industry</t>
  </si>
  <si>
    <t>Ban on coal combustion based on the established procedures for lignite- and hard coal-fired power plants as well as for other types of installations</t>
  </si>
  <si>
    <t>Obligation of the Ministry for Economic Affairs to take appropriate measures to ensure energy supply, and, if necessary, suspension of tenders and statutory reductions</t>
  </si>
  <si>
    <t>Compensation for additional electricity costs for energy-intensive companies facing international competition</t>
  </si>
  <si>
    <t>Recht der Energieversorgungsunternehmen auf Weitergabe von gestiegenen Kosten bei reduzierten Gasimportmengen durch Preisanpassung auf angemessenes Niveau, durch direkte Preisanpassung oder saldierte Preisanpassung nach Rechtsverordnung der Bundesregierung</t>
  </si>
  <si>
    <t>Right of energy supply companies to pass on increased costs due to reduced gas import volumes through price adjustment to an appropriate level, either by direct price adjustment or by balanced price adjustment in accordance with a Rechtsverordnung issued by the federal government</t>
  </si>
  <si>
    <t>Capability empowerment (mediated), Capability empowerment (targeted)</t>
  </si>
  <si>
    <t>Capability empowerment (mediated), Capability empowerment (targeted), Impact expansion</t>
  </si>
  <si>
    <t>Möglichkeit der Bundesregierung zum umfangreichen Eingriff in Wirtschaftstätigkeiten (inklusive Enteignung) zur Sicherung der Energieversorgung durch Rechtsverordungen (teils auch präventiv), teils unter Zahlung von Entschädigungen</t>
  </si>
  <si>
    <t>Option for the federal government to extensively intervene in economic activities (including expropriation) to safeguard energy supply through Rechtsverordungen (also for preventive purposes), with provisions for compensation</t>
  </si>
  <si>
    <t>Einkommensgrundstütze (BISS) für landwirtschaftliche Tätigkeiten als bundeseinheitlicher Betrag je Hektar bewirtschafteter Fläche</t>
  </si>
  <si>
    <t>Price cap for heat in 2023, based on financial support for end consumers, one-time relief payments, and a cap on base prices, with covered volumes and price ceilings tiered by consumption, and taking into account housing, healthcare facilities, heightened exposure to the effects of the energy crisis, and energy-intensive companies, with mandatory transfer of relief to tenants and leaseholders, as well as obligations for companies to maintain jobs and prohibitions on bonuses and dividend payments</t>
  </si>
  <si>
    <t>Special provisions for construction projects, including planning approval procedures and environmental impact assessments, as well as options for possession assignments and expropriations with compensation, and construction and maintenance obligations of the companies</t>
  </si>
  <si>
    <t>Festgelegter, zeitlich befristeten Zuschlag für KWK-Strom aus neuen und modernisierten (bis einschließlich 500 Kilowatt oder mehr als 50 Megawatt) oder nachgerüsteten KWK-Anlagen, unter Berücksichtigung der effizienz, erneuerbarer Brennstoffe, Umrüstbarkeit zur Nutzung von Wasserstoff, und dem Erhalt bestehender Fernwärmeversorgung, mit Bonus für Kohleersatz, innovative erneuerbare Wärme und elektrische Wärmeerzeugung</t>
  </si>
  <si>
    <t>Consideration of climate as a protected good in the environmental impact assessment</t>
  </si>
  <si>
    <t>Consideration of climate-relevant installations under immission control law (such as wind power, fossil and post-fossil energy generation and industry, carbon dioxide storage, etc.), including approval procedures, with exemptions for wind energy and repowering</t>
  </si>
  <si>
    <t>Requirement of plan approval and plan approval procedure</t>
  </si>
  <si>
    <t>Permission/right (private), Obligation (private, general affection), Reduction/Limitation of bureaucracy, exception rules, Consultation (obligatory, private), Labels and Certificates (obligatory, private), Standards (obligatory), Refund claims and compensation (private), Application and approval procedure, Reporting, obligatory (private), Fines (private, monetary), Quota regulation (private)</t>
  </si>
  <si>
    <t>Entflechtung von Energieproduktion und Netzbetrieb, bei Transportnetzbetreibern in Form der 1) eigentumsrechtlichen Entflechtung, 2) als unabhängigr Systembetreiber oder 3) als unabhängiger Transportnetzbetreiber</t>
  </si>
  <si>
    <t>Unbundling of energy production and grid operation, with transmission system operators in the form of (1) ownership unbundling, (2) as an independent system operator, or (3) as an independent transmission system operator</t>
  </si>
  <si>
    <t>Transformation governance, Infrastructure (Expansion and maintenance), Constitution of (pseudo-) markets, Legal form of organisations</t>
  </si>
  <si>
    <t>Capability empowerment (mediated), Capability empowerment (direct), Impact expansion</t>
  </si>
  <si>
    <t>Capability empowerment (direct), Capability empowerment (mediated)</t>
  </si>
  <si>
    <t>Right to transfer responsibility for decommissioned  facilities to the federal state</t>
  </si>
  <si>
    <t>Council of Experts on climate change</t>
  </si>
  <si>
    <t>TransformationGovernanceDummy</t>
  </si>
  <si>
    <t>Energy; Housing; Mobility; Industry; Agriculture; LULUCF; WasteOther; Cross-sectoral</t>
  </si>
  <si>
    <t>Government expenditure and revenue</t>
  </si>
  <si>
    <t>Levies and taxes</t>
  </si>
  <si>
    <t>ExpLeviesTaxesDummy</t>
  </si>
  <si>
    <t>Property distribution and rights, Constitution of (pseudo-) markets, Financing, Dealing with international competition</t>
  </si>
  <si>
    <t>Constitution of (pseudo-) markets, Infrastructure (Expansion and maintenance),  Property distribution and rights, Transfer of responsibility to the general public</t>
  </si>
  <si>
    <t>Legal form of organisations,  Property distribution and rights, Transfer of responsibility to the general public</t>
  </si>
  <si>
    <t>Financing, Constitution of (pseudo-) markets, Transfer of responsibility to the general public</t>
  </si>
  <si>
    <t>Structural change, Goal compliance systems, Sustainability goals</t>
  </si>
  <si>
    <t>Goal compliance systems</t>
  </si>
  <si>
    <t>Goal compliance systems, Structural change</t>
  </si>
  <si>
    <t>GoalComplianceSystemsDummy</t>
  </si>
  <si>
    <t>Growth dependence</t>
  </si>
  <si>
    <t>GrowthDependenceDummy</t>
  </si>
  <si>
    <t>Targeting</t>
  </si>
  <si>
    <t>StructuralType</t>
  </si>
  <si>
    <t>StructuralTopic</t>
  </si>
  <si>
    <t>Weak</t>
  </si>
  <si>
    <t>StrongDummy</t>
  </si>
  <si>
    <t>Strong</t>
  </si>
  <si>
    <t>Effect</t>
  </si>
  <si>
    <t>Public Governance</t>
  </si>
  <si>
    <t>BImAG</t>
  </si>
  <si>
    <t>BBPlG</t>
  </si>
  <si>
    <t>Establishment of the national emissions trading system (nEHS) and corresponding emission allowances, including: obligation to surrender in accordance with fuels placed on the market, sale and trading, national registry</t>
  </si>
  <si>
    <t>Diverse Effizenz-Standards bei der Errichtung von Gebäuden</t>
  </si>
  <si>
    <t>Vorgaben bei Einbau oder Ersatz von Wasserleitungen und Armaturen</t>
  </si>
  <si>
    <t>Pflicht des Wirtschaftsministeriums zur Ergreifung geeigneter Maßnahmen zur Sicherung der Energieversorgung sowie andernfalls Aussetzung der Ausschreibungen und gesetzlichen Reduzierungen</t>
  </si>
  <si>
    <t>Immissionsschutzrechtliche Berücksichtigung klimaschutzrelevanter Anlagen (wie Windkraft, fossile und postfossile Energieerzeugung und Industrie, Speicherung von Kohlenstoffdioxid etc.), auch im Rahmen der Genehmigungsverfahren, mit Ausnahmeregelgungen für Windenergie und Repowering</t>
  </si>
  <si>
    <t>Konstitution des nationalen Emissionshandels (nEHS) und entsprechender Emissionszertifikate, inklusive: Verpflichtung zur Abgabe entsprechend der in Umlauf gebrachten Brennstoffe, Veräußerung und Handel, nationales Register</t>
  </si>
  <si>
    <t>Pflichten der Betreiber und der zuständigen Behörden</t>
  </si>
  <si>
    <t>Pflichten zur Datenübermittlung bei Genehmigungspflichten Beförderungen, sowie Datenaustausch und -nutzung durch öffentliche Stellen</t>
  </si>
  <si>
    <t>Ausschreibungen für Windenergie auf See, mit unterschiedlichem Prozedere für 1) nicht zentral voruntersuchte Flächen mit Möglichkeit von dynamischen Gebotsverfahren und Zahlungen durch die Anlagenbetreiber, 2) bestehende Projekte (Übergangsphase), sowie 3) zentral voruntersuchte Flächen im Gebotsverfahren mit qualitativen Kriterien unter Berücksichtigung von finanziellen, sozialen und ökologischen Faktoren und unter Zahlung durch die Anlagenbetreiber, sowie 4) Gewährung eines Eintrittsrechts für bestehende Projekte ohne Zuschlag</t>
  </si>
  <si>
    <t>Vorarbeiten, Planung und Monitoring zum Netzbestand und Netzausbau, darunter Szenariorahmen und nationaler Netzentwicklungsplan, Systementwicklingstrategie der Bundesregierung, Umweltbericht und verbindlicher Bundesbedarfsplan, sowie Bericht zur Bestimmung europäisch kritischer Anlagen, Sicherheitspläne zum Schutz europäisch kritischer Anlagen, und Berichterstattung zur Systemstabilität, Regionalszenarios und Netzausbaupläne der Planungsregionen, weiterhin Netzentwicklungsplan Gas und
Wasserstoff auf Basis eines Szenariorahmens</t>
  </si>
  <si>
    <t>Landlord-to-tenant electricity premium</t>
  </si>
  <si>
    <t>Requirements for climate-neutral data centers, particularly regarding energy consumption efficiency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</si>
</sst>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16" fontId="2" fillId="0" borderId="0" xfId="0" applyNumberFormat="1" applyFont="1" applyAlignment="1">
      <alignment horizontal="left" vertical="top" wrapText="1"/>
    </xf>
    <xf numFmtId="17" fontId="2" fillId="0" borderId="0" xfId="0" applyNumberFormat="1" applyFont="1" applyAlignment="1">
      <alignment horizontal="left" vertical="top" wrapText="1"/>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CZ272"/>
  <sheetViews>
    <sheetView tabSelected="1" zoomScale="70" zoomScaleNormal="70" workbookViewId="0">
      <pane ySplit="1" topLeftCell="A241" activePane="bottomLeft" state="frozen"/>
      <selection pane="bottomLeft" activeCell="F264" sqref="F264"/>
    </sheetView>
  </sheetViews>
  <sheetFormatPr defaultColWidth="9.109375" defaultRowHeight="13.8" x14ac:dyDescent="0.3"/>
  <cols>
    <col min="1" max="1" width="22.109375" style="2" customWidth="1"/>
    <col min="2" max="2" width="20.44140625" style="2" customWidth="1"/>
    <col min="3" max="3" width="9.44140625" style="2" customWidth="1"/>
    <col min="4" max="4" width="13.109375" style="2" customWidth="1"/>
    <col min="5" max="5" width="18" style="2" customWidth="1"/>
    <col min="6" max="6" width="7.88671875" style="2" customWidth="1"/>
    <col min="7" max="7" width="8.88671875" style="2" customWidth="1"/>
    <col min="8" max="8" width="8.6640625" style="2" customWidth="1"/>
    <col min="9" max="9" width="9.109375" style="2" customWidth="1"/>
    <col min="10" max="10" width="5.88671875" style="2" customWidth="1"/>
    <col min="11" max="11" width="8.5546875" style="2" customWidth="1"/>
    <col min="12" max="12" width="13.109375" style="2" customWidth="1"/>
    <col min="13" max="13" width="7.5546875" style="2" customWidth="1"/>
    <col min="14" max="15" width="25" style="2" customWidth="1"/>
    <col min="16" max="16" width="20.6640625" style="2" customWidth="1"/>
    <col min="17" max="17" width="14.33203125" style="2" customWidth="1"/>
    <col min="18" max="18" width="20.33203125" style="2" customWidth="1"/>
    <col min="19" max="19" width="13.33203125" style="2" customWidth="1"/>
    <col min="20" max="20" width="16.109375" style="2" customWidth="1"/>
    <col min="21" max="21" width="23" style="2" customWidth="1"/>
    <col min="22" max="22" width="11" style="2" customWidth="1"/>
    <col min="23" max="23" width="13.109375" style="2" customWidth="1"/>
    <col min="24" max="24" width="13.5546875" style="2" customWidth="1"/>
    <col min="25" max="25" width="18.44140625" style="2" customWidth="1"/>
    <col min="26" max="26" width="17.6640625" style="2" customWidth="1"/>
    <col min="27" max="27" width="18.88671875" style="2" customWidth="1"/>
    <col min="28" max="28" width="21.6640625" style="2" customWidth="1"/>
    <col min="29" max="29" width="25.109375" style="2" customWidth="1"/>
    <col min="30" max="30" width="19.6640625" style="2" customWidth="1"/>
    <col min="31" max="31" width="23.5546875" style="2" customWidth="1"/>
    <col min="32" max="32" width="26" style="2" customWidth="1"/>
    <col min="33" max="33" width="16.109375" style="2" customWidth="1"/>
    <col min="34" max="34" width="13.88671875" style="2" customWidth="1"/>
    <col min="35" max="35" width="12" style="2" customWidth="1"/>
    <col min="36" max="36" width="17.33203125" style="2" customWidth="1"/>
    <col min="37" max="37" width="26.5546875" style="2" customWidth="1"/>
    <col min="38" max="38" width="23.5546875" style="2" customWidth="1"/>
    <col min="39" max="39" width="26.44140625" style="2" customWidth="1"/>
    <col min="40" max="40" width="15.6640625" style="2" customWidth="1"/>
    <col min="41" max="42" width="9.109375" style="2"/>
    <col min="43" max="43" width="11.88671875" style="2" customWidth="1"/>
    <col min="44" max="44" width="21.33203125" style="2" customWidth="1"/>
    <col min="45" max="45" width="26" style="2" customWidth="1"/>
    <col min="46" max="46" width="21.33203125" style="2" customWidth="1"/>
    <col min="47" max="47" width="23.33203125" style="2" customWidth="1"/>
    <col min="48" max="48" width="22" style="2" customWidth="1"/>
    <col min="49" max="49" width="14.5546875" style="2" customWidth="1"/>
    <col min="50" max="50" width="15.5546875" style="2" customWidth="1"/>
    <col min="51" max="52" width="9.109375" style="2"/>
    <col min="53" max="53" width="23.5546875" style="2" customWidth="1"/>
    <col min="54" max="54" width="18.33203125" style="2" customWidth="1"/>
    <col min="55" max="16384" width="9.109375" style="2"/>
  </cols>
  <sheetData>
    <row r="1" spans="1:104" s="1" customFormat="1" ht="16.5" customHeight="1" x14ac:dyDescent="0.3">
      <c r="A1" s="1" t="s">
        <v>0</v>
      </c>
      <c r="B1" s="1" t="s">
        <v>1</v>
      </c>
      <c r="C1" s="1" t="s">
        <v>2</v>
      </c>
      <c r="D1" s="1" t="s">
        <v>424</v>
      </c>
      <c r="E1" s="1" t="s">
        <v>3</v>
      </c>
      <c r="F1" s="1" t="s">
        <v>5</v>
      </c>
      <c r="G1" s="1" t="s">
        <v>6</v>
      </c>
      <c r="H1" s="1" t="s">
        <v>4</v>
      </c>
      <c r="I1" s="1" t="s">
        <v>7</v>
      </c>
      <c r="J1" s="1" t="s">
        <v>1164</v>
      </c>
      <c r="K1" s="1" t="s">
        <v>8</v>
      </c>
      <c r="L1" s="1" t="s">
        <v>1165</v>
      </c>
      <c r="M1" s="1" t="s">
        <v>9</v>
      </c>
      <c r="N1" s="1" t="s">
        <v>1241</v>
      </c>
      <c r="O1" s="1" t="s">
        <v>11</v>
      </c>
      <c r="P1" s="1" t="s">
        <v>12</v>
      </c>
      <c r="Q1" s="1" t="s">
        <v>14</v>
      </c>
      <c r="R1" s="1" t="s">
        <v>13</v>
      </c>
      <c r="S1" s="1" t="s">
        <v>1240</v>
      </c>
      <c r="T1" s="1" t="s">
        <v>77</v>
      </c>
      <c r="U1" s="1" t="s">
        <v>78</v>
      </c>
      <c r="V1" s="1" t="s">
        <v>1234</v>
      </c>
      <c r="W1" s="1" t="s">
        <v>1235</v>
      </c>
      <c r="X1" s="1" t="s">
        <v>1236</v>
      </c>
      <c r="Y1" s="1" t="s">
        <v>91</v>
      </c>
      <c r="Z1" s="1" t="s">
        <v>92</v>
      </c>
      <c r="AA1" s="1" t="s">
        <v>93</v>
      </c>
      <c r="AB1" s="1" t="s">
        <v>94</v>
      </c>
      <c r="AC1" s="1" t="s">
        <v>95</v>
      </c>
      <c r="AD1" s="1" t="s">
        <v>96</v>
      </c>
      <c r="AE1" s="1" t="s">
        <v>1238</v>
      </c>
      <c r="AF1" s="1" t="s">
        <v>1095</v>
      </c>
      <c r="AG1" s="1" t="s">
        <v>1096</v>
      </c>
      <c r="AH1" s="1" t="s">
        <v>1097</v>
      </c>
      <c r="AI1" s="1" t="s">
        <v>1098</v>
      </c>
      <c r="AJ1" s="1" t="s">
        <v>1099</v>
      </c>
      <c r="AK1" s="1" t="s">
        <v>1100</v>
      </c>
      <c r="AL1" s="1" t="s">
        <v>1101</v>
      </c>
      <c r="AM1" s="1" t="s">
        <v>1102</v>
      </c>
      <c r="AN1" s="1" t="s">
        <v>1103</v>
      </c>
      <c r="AO1" s="1" t="s">
        <v>1104</v>
      </c>
      <c r="AP1" s="1" t="s">
        <v>1105</v>
      </c>
      <c r="AQ1" s="1" t="s">
        <v>1106</v>
      </c>
      <c r="AR1" s="1" t="s">
        <v>1107</v>
      </c>
      <c r="AS1" s="1" t="s">
        <v>1231</v>
      </c>
      <c r="AT1" s="1" t="s">
        <v>1108</v>
      </c>
      <c r="AU1" s="1" t="s">
        <v>1109</v>
      </c>
      <c r="AV1" s="1" t="s">
        <v>1110</v>
      </c>
      <c r="AW1" s="1" t="s">
        <v>1111</v>
      </c>
      <c r="AX1" s="1" t="s">
        <v>1112</v>
      </c>
      <c r="AY1" s="1" t="s">
        <v>1113</v>
      </c>
      <c r="AZ1" s="1" t="s">
        <v>1114</v>
      </c>
      <c r="BA1" s="1" t="s">
        <v>1219</v>
      </c>
      <c r="BB1" s="1" t="s">
        <v>1233</v>
      </c>
      <c r="BC1" s="1" t="s">
        <v>1115</v>
      </c>
      <c r="BD1" s="1" t="s">
        <v>1116</v>
      </c>
      <c r="BE1" s="1" t="s">
        <v>1117</v>
      </c>
      <c r="BF1" s="1" t="s">
        <v>1118</v>
      </c>
      <c r="BG1" s="1" t="s">
        <v>1119</v>
      </c>
      <c r="BH1" s="1" t="s">
        <v>1120</v>
      </c>
      <c r="BI1" s="1" t="s">
        <v>1121</v>
      </c>
      <c r="BJ1" s="1" t="s">
        <v>1122</v>
      </c>
      <c r="BK1" s="1" t="s">
        <v>1123</v>
      </c>
      <c r="BL1" s="1" t="s">
        <v>1124</v>
      </c>
      <c r="BM1" s="1" t="s">
        <v>1125</v>
      </c>
      <c r="BN1" s="1" t="s">
        <v>1126</v>
      </c>
      <c r="BO1" s="1" t="s">
        <v>1127</v>
      </c>
      <c r="BP1" s="1" t="s">
        <v>1128</v>
      </c>
      <c r="BQ1" s="1" t="s">
        <v>1129</v>
      </c>
      <c r="BR1" s="1" t="s">
        <v>1130</v>
      </c>
      <c r="BS1" s="1" t="s">
        <v>1131</v>
      </c>
      <c r="BT1" s="1" t="s">
        <v>1132</v>
      </c>
      <c r="BU1" s="1" t="s">
        <v>1133</v>
      </c>
      <c r="BV1" s="1" t="s">
        <v>1138</v>
      </c>
      <c r="BW1" s="1" t="s">
        <v>1137</v>
      </c>
      <c r="BX1" s="1" t="s">
        <v>1136</v>
      </c>
      <c r="BY1" s="1" t="s">
        <v>1135</v>
      </c>
      <c r="BZ1" s="1" t="s">
        <v>1144</v>
      </c>
      <c r="CA1" s="1" t="s">
        <v>1134</v>
      </c>
      <c r="CB1" s="1" t="s">
        <v>1139</v>
      </c>
      <c r="CC1" s="1" t="s">
        <v>1140</v>
      </c>
      <c r="CD1" s="1" t="s">
        <v>1141</v>
      </c>
      <c r="CE1" s="1" t="s">
        <v>1142</v>
      </c>
      <c r="CF1" s="1" t="s">
        <v>1143</v>
      </c>
      <c r="CG1" s="1" t="s">
        <v>1223</v>
      </c>
      <c r="CH1" s="1" t="s">
        <v>1145</v>
      </c>
      <c r="CI1" s="1" t="s">
        <v>1146</v>
      </c>
      <c r="CJ1" s="1" t="s">
        <v>1148</v>
      </c>
      <c r="CK1" s="1" t="s">
        <v>1147</v>
      </c>
      <c r="CL1" s="1" t="s">
        <v>1149</v>
      </c>
      <c r="CM1" s="1" t="s">
        <v>1150</v>
      </c>
      <c r="CN1" s="1" t="s">
        <v>1151</v>
      </c>
      <c r="CO1" s="1" t="s">
        <v>1153</v>
      </c>
      <c r="CP1" s="1" t="s">
        <v>1152</v>
      </c>
      <c r="CQ1" s="1" t="s">
        <v>1154</v>
      </c>
      <c r="CR1" s="1" t="s">
        <v>1155</v>
      </c>
      <c r="CS1" s="1" t="s">
        <v>1156</v>
      </c>
      <c r="CT1" s="1" t="s">
        <v>1157</v>
      </c>
      <c r="CU1" s="1" t="s">
        <v>1158</v>
      </c>
      <c r="CV1" s="1" t="s">
        <v>1159</v>
      </c>
      <c r="CW1" s="1" t="s">
        <v>1160</v>
      </c>
      <c r="CX1" s="1" t="s">
        <v>1161</v>
      </c>
      <c r="CY1" s="1" t="s">
        <v>1162</v>
      </c>
      <c r="CZ1" s="1" t="s">
        <v>1163</v>
      </c>
    </row>
    <row r="2" spans="1:104" ht="69" x14ac:dyDescent="0.3">
      <c r="A2" s="2" t="s">
        <v>99</v>
      </c>
      <c r="B2" s="2" t="s">
        <v>98</v>
      </c>
      <c r="C2" s="2" t="s">
        <v>16</v>
      </c>
      <c r="D2" s="2" t="s">
        <v>17</v>
      </c>
      <c r="E2" s="2" t="s">
        <v>4</v>
      </c>
      <c r="F2" s="2">
        <f>IF(ISNUMBER(SEARCH("Energy", E2)), 1, 0)</f>
        <v>0</v>
      </c>
      <c r="G2" s="2">
        <f>IF(ISNUMBER(SEARCH("Housing", E2)), 1, 0)</f>
        <v>0</v>
      </c>
      <c r="H2" s="2">
        <f>IF(ISNUMBER(SEARCH("Mobility", E2)), 1, 0)</f>
        <v>1</v>
      </c>
      <c r="I2" s="2">
        <f>IF(ISNUMBER(SEARCH("Industry", E2)), 1, 0)</f>
        <v>0</v>
      </c>
      <c r="J2" s="2">
        <f>IF(ISNUMBER(SEARCH("Agri", E2)), 1, 0)</f>
        <v>0</v>
      </c>
      <c r="K2" s="2">
        <f>IF(ISNUMBER(SEARCH("LULUCF", E2)), 1, 0)</f>
        <v>0</v>
      </c>
      <c r="L2" s="2">
        <f>IF(OR(ISNUMBER(SEARCH("Waste", E2)), ISNUMBER(SEARCH("Other", E2))), 1, 0)</f>
        <v>0</v>
      </c>
      <c r="M2" s="2">
        <f>IF(ISNUMBER(SEARCH("Cross", E2)), 1, 0)</f>
        <v>0</v>
      </c>
      <c r="N2" s="2" t="s">
        <v>43</v>
      </c>
      <c r="P2" s="2" t="s">
        <v>139</v>
      </c>
      <c r="R2" s="2" t="s">
        <v>62</v>
      </c>
      <c r="S2" s="2" t="s">
        <v>63</v>
      </c>
      <c r="T2" s="2" t="s">
        <v>66</v>
      </c>
      <c r="U2" s="2" t="s">
        <v>72</v>
      </c>
      <c r="V2" s="2" t="s">
        <v>1237</v>
      </c>
      <c r="Y2" s="2">
        <f t="shared" ref="Y2:Y65" si="0">IF(N2&lt;&gt;"", 1, 0)</f>
        <v>1</v>
      </c>
      <c r="Z2" s="2">
        <f t="shared" ref="Z2:Z65" si="1">IF(O2&lt;&gt;"", 1, 0)</f>
        <v>0</v>
      </c>
      <c r="AA2" s="2">
        <f t="shared" ref="AA2:AA65" si="2">IF(P2&lt;&gt;"", 1, 0)</f>
        <v>1</v>
      </c>
      <c r="AB2" s="2">
        <f t="shared" ref="AB2:AB65" si="3">IF(Q2&lt;&gt;"", 1, 0)</f>
        <v>0</v>
      </c>
      <c r="AC2" s="2">
        <f t="shared" ref="AC2:AC65" si="4">IF(R2&lt;&gt;"", 1, 0)</f>
        <v>1</v>
      </c>
      <c r="AD2" s="2">
        <f>IF(S2="Direct", 1, 0)</f>
        <v>1</v>
      </c>
      <c r="AE2" s="2">
        <f>IF(V2="Strong", 1, 0)</f>
        <v>0</v>
      </c>
      <c r="AF2" s="2">
        <f>IF(ISNUMBER(SEARCH("Population", T2)), 1, 0)</f>
        <v>0</v>
      </c>
      <c r="AG2" s="2">
        <f>IF(ISNUMBER(SEARCH("Sufficiency", T2)), 1, 0)</f>
        <v>1</v>
      </c>
      <c r="AH2" s="2">
        <f>IF(ISNUMBER(SEARCH("Efficiency", T2)), 1, 0)</f>
        <v>0</v>
      </c>
      <c r="AI2" s="2">
        <f>IF(ISNUMBER(SEARCH("Consistency", T2)), 1, 0)</f>
        <v>0</v>
      </c>
      <c r="AJ2" s="2">
        <f>IF(ISNUMBER(SEARCH("Regeneration", T2)), 1, 0)</f>
        <v>0</v>
      </c>
      <c r="AK2" s="2">
        <f>IF(ISNUMBER(SEARCH("Population", U2)), 1, 0)</f>
        <v>0</v>
      </c>
      <c r="AL2" s="2">
        <f>IF(ISNUMBER(SEARCH("targeted", U2)), 1, 0)</f>
        <v>0</v>
      </c>
      <c r="AM2" s="2">
        <f>IF(ISNUMBER(SEARCH("direct", U2)), 1, 0)</f>
        <v>1</v>
      </c>
      <c r="AN2" s="2">
        <f>IF(ISNUMBER(SEARCH("mediated", U2)), 1, 0)</f>
        <v>0</v>
      </c>
      <c r="AO2" s="2">
        <f>IF(ISNUMBER(SEARCH("equalization", U2)), 1, 0)</f>
        <v>0</v>
      </c>
      <c r="AP2" s="2">
        <f>IF(ISNUMBER(SEARCH("eco-efficiency", U2)), 1, 0)</f>
        <v>0</v>
      </c>
      <c r="AQ2" s="2">
        <f>IF(ISNUMBER(SEARCH("impact", U2)), 1, 0)</f>
        <v>0</v>
      </c>
      <c r="AR2" s="2">
        <f>IF(ISNUMBER(SEARCH("goals", W2)), 1, 0)</f>
        <v>0</v>
      </c>
      <c r="AS2" s="2">
        <f>IF(ISNUMBER(SEARCH("goal compliance", W2)), 1, 0)</f>
        <v>0</v>
      </c>
      <c r="AT2" s="2">
        <f>IF(ISNUMBER(SEARCH("structural change", W2)), 1, 0)</f>
        <v>0</v>
      </c>
      <c r="AU2" s="2">
        <f>IF(ISNUMBER(SEARCH("transfer of responsibility", X2)), 1, 0)</f>
        <v>0</v>
      </c>
      <c r="AV2" s="2">
        <f>IF(ISNUMBER(SEARCH("international competition", X2)), 1, 0)</f>
        <v>0</v>
      </c>
      <c r="AW2" s="2">
        <f>IF(ISNUMBER(SEARCH("legal form", X2)), 1, 0)</f>
        <v>0</v>
      </c>
      <c r="AX2" s="2">
        <f>IF(ISNUMBER(SEARCH("infrastructure", X2)), 1, 0)</f>
        <v>0</v>
      </c>
      <c r="AY2" s="2">
        <f>IF(ISNUMBER(SEARCH("property", X2)), 1, 0)</f>
        <v>0</v>
      </c>
      <c r="AZ2" s="2">
        <f>IF(ISNUMBER(SEARCH("markets", X2)), 1, 0)</f>
        <v>0</v>
      </c>
      <c r="BA2" s="2">
        <f>IF(ISNUMBER(SEARCH("Transformation governance", X2)), 1, 0)</f>
        <v>0</v>
      </c>
      <c r="BB2" s="2">
        <f>IF(ISNUMBER(SEARCH("growth", X2)), 1, 0)</f>
        <v>0</v>
      </c>
      <c r="BC2" s="2">
        <f>IF(ISNUMBER(SEARCH("Financ", X2)), 1, 0)</f>
        <v>0</v>
      </c>
      <c r="BD2" s="2">
        <f>IF(ISNUMBER(SEARCH("mainstreaming", N2)), 1, 0)</f>
        <v>0</v>
      </c>
      <c r="BE2" s="2">
        <f>IF(ISNUMBER(SEARCH("Information exchange", N2)), 1, 0)</f>
        <v>0</v>
      </c>
      <c r="BF2" s="2">
        <f>IF(ISNUMBER(SEARCH("Register", N2)), 1, 0)</f>
        <v>0</v>
      </c>
      <c r="BG2" s="2">
        <f>IF(ISNUMBER(SEARCH("Permission/right (public)", N2)), 1, 0)</f>
        <v>1</v>
      </c>
      <c r="BH2" s="2">
        <f>IF(ISNUMBER(SEARCH("Obligation (public)", N2)), 1, 0)</f>
        <v>0</v>
      </c>
      <c r="BI2" s="2">
        <f>IF(ISNUMBER(SEARCH("Quota regulation (public)", N2)), 1, 0)</f>
        <v>0</v>
      </c>
      <c r="BJ2" s="2">
        <f>IF(ISNUMBER(SEARCH("EMAS or similar (obligatory, public)", N2)), 1, 0)</f>
        <v>0</v>
      </c>
      <c r="BK2" s="2">
        <f>IF(ISNUMBER(SEARCH("Reporting, obligatory (public)", N2)), 1, 0)</f>
        <v>0</v>
      </c>
      <c r="BL2" s="2">
        <f>IF(ISNUMBER(SEARCH("Readjustment", N2)), 1, 0)</f>
        <v>0</v>
      </c>
      <c r="BM2" s="2">
        <f>IF(ISNUMBER(SEARCH("Multi-Level", N2)), 1, 0)</f>
        <v>0</v>
      </c>
      <c r="BN2" s="2">
        <f>IF(ISNUMBER(SEARCH("GHG reduction targets and paths", N2)), 1, 0)</f>
        <v>0</v>
      </c>
      <c r="BO2" s="2">
        <f>IF(ISNUMBER(SEARCH("Other targets and paths", N2)), 1, 0)</f>
        <v>0</v>
      </c>
      <c r="BP2" s="2">
        <f>IF(ISNUMBER(SEARCH("Government planning", N2)), 1, 0)</f>
        <v>0</v>
      </c>
      <c r="BQ2" s="2">
        <f>IF(ISNUMBER(SEARCH("Reporting, voluntary (private)", P2)), 1, 0)</f>
        <v>0</v>
      </c>
      <c r="BR2" s="2">
        <f>IF(ISNUMBER(SEARCH("Research, data, consulting, information, digital tools, education", P2)), 1, 0)</f>
        <v>1</v>
      </c>
      <c r="BS2" s="2">
        <f>IF(ISNUMBER(SEARCH("Dialogue, networks, participation", P2)), 1, 0)</f>
        <v>0</v>
      </c>
      <c r="BT2" s="2">
        <f>IF(ISNUMBER(SEARCH("Labels and certificates (voluntary)", P2)), 1, 0)</f>
        <v>0</v>
      </c>
      <c r="BU2" s="2">
        <f>IF(ISNUMBER(SEARCH("Allocation with fixed prices", Q2)), 1, 0)</f>
        <v>0</v>
      </c>
      <c r="BV2" s="2">
        <f>IF(ISNUMBER(SEARCH("Free allocation", Q2)), 1, 0)</f>
        <v>0</v>
      </c>
      <c r="BW2" s="2">
        <f>IF(ISNUMBER(SEARCH("Trade", Q2)), 1, 0)</f>
        <v>0</v>
      </c>
      <c r="BX2" s="2">
        <f>IF(ISNUMBER(SEARCH("Auction", Q2)), 1, 0)</f>
        <v>0</v>
      </c>
      <c r="BY2" s="2">
        <f>IF(ISNUMBER(SEARCH("Invitation of tenders", Q2)), 1, 0)</f>
        <v>0</v>
      </c>
      <c r="BZ2" s="2">
        <f>IF(ISNUMBER(SEARCH("Subsidy (R&amp;D)", O2)), 1, 0)</f>
        <v>0</v>
      </c>
      <c r="CA2" s="2">
        <f>IF(ISNUMBER(SEARCH("Subsidy (consumption, use &amp; other)", O2)), 1, 0)</f>
        <v>0</v>
      </c>
      <c r="CB2" s="2">
        <f>IF(ISNUMBER(SEARCH("Subsidies (investment)", O2)), 1, 0)</f>
        <v>0</v>
      </c>
      <c r="CC2" s="2">
        <f>IF(ISNUMBER(SEARCH("Contract research, panel of experts", O2)), 1, 0)</f>
        <v>0</v>
      </c>
      <c r="CD2" s="2">
        <f>IF(ISNUMBER(SEARCH("Equity holdings", O2)), 1, 0)</f>
        <v>0</v>
      </c>
      <c r="CE2" s="2">
        <f>IF(ISNUMBER(SEARCH("Loans", O2)), 1, 0)</f>
        <v>0</v>
      </c>
      <c r="CF2" s="2">
        <f>IF(ISNUMBER(SEARCH("Conditional government spending", O2)), 1, 0)</f>
        <v>0</v>
      </c>
      <c r="CG2" s="2">
        <f>IF(ISNUMBER(SEARCH("Levies and taxes", O2)), 1, 0)</f>
        <v>0</v>
      </c>
      <c r="CH2" s="2">
        <f>IF(ISNUMBER(SEARCH("Permission/right (private)", R2)), 1, 0)</f>
        <v>1</v>
      </c>
      <c r="CI2" s="2">
        <f>IF(ISNUMBER(SEARCH("Feed-in tariff", R2)), 1, 0)</f>
        <v>0</v>
      </c>
      <c r="CJ2" s="2">
        <f>IF(ISNUMBER(SEARCH("Feed-in guarantee", R2)), 1, 0)</f>
        <v>0</v>
      </c>
      <c r="CK2" s="2">
        <f>IF(ISNUMBER(SEARCH("Prohibition", R2)), 1, 0)</f>
        <v>0</v>
      </c>
      <c r="CL2" s="2">
        <f>IF(ISNUMBER(SEARCH("Obligation (private, ", R2)), 1, 0)</f>
        <v>0</v>
      </c>
      <c r="CM2" s="2">
        <f>IF(ISNUMBER(SEARCH("Price intervention (private)", R2)), 1, 0)</f>
        <v>1</v>
      </c>
      <c r="CN2" s="2">
        <f>IF(ISNUMBER(SEARCH("Reporting, obligatory (private)", R2)), 1, 0)</f>
        <v>0</v>
      </c>
      <c r="CO2" s="2">
        <f>IF(ISNUMBER(SEARCH("EMAS or similar (obligatory, private)", R2)), 1, 0)</f>
        <v>0</v>
      </c>
      <c r="CP2" s="2">
        <f>IF(ISNUMBER(SEARCH("Implementation plans (obligatory, private)", R2)), 1, 0)</f>
        <v>0</v>
      </c>
      <c r="CQ2" s="2">
        <f>IF(ISNUMBER(SEARCH("Standards (obligatory)", R2)), 1, 0)</f>
        <v>0</v>
      </c>
      <c r="CR2" s="2">
        <f>IF(ISNUMBER(SEARCH("Quota regulation (private)", R2)), 1, 0)</f>
        <v>0</v>
      </c>
      <c r="CS2" s="2">
        <f>IF(ISNUMBER(SEARCH("Consultation (obligatory, private)", R2)), 1, 0)</f>
        <v>0</v>
      </c>
      <c r="CT2" s="2">
        <f>IF(ISNUMBER(SEARCH("Labels and Certificates (obligatory, private)", R2)), 1, 0)</f>
        <v>1</v>
      </c>
      <c r="CU2" s="2">
        <f>IF(ISNUMBER(SEARCH("Application and approval procedure", R2)), 1, 0)</f>
        <v>0</v>
      </c>
      <c r="CV2" s="2">
        <f>IF(ISNUMBER(SEARCH("Inspections (obligatory, private)", R2)), 1, 0)</f>
        <v>0</v>
      </c>
      <c r="CW2" s="2">
        <f>IF(ISNUMBER(SEARCH("Fines (private, monetary)", R2)), 1, 0)</f>
        <v>0</v>
      </c>
      <c r="CX2" s="2">
        <f>IF(ISNUMBER(SEARCH("Sanctions (private, non-monetary)", R2)), 1, 0)</f>
        <v>0</v>
      </c>
      <c r="CY2" s="2">
        <f>IF(ISNUMBER(SEARCH("Refund claims and compensation (private)", R2)), 1, 0)</f>
        <v>0</v>
      </c>
      <c r="CZ2" s="2">
        <f>IF(ISNUMBER(SEARCH("Reduction/Limitation of bureaucracy, exception rules", R2)), 1, 0)</f>
        <v>0</v>
      </c>
    </row>
    <row r="3" spans="1:104" ht="69" x14ac:dyDescent="0.3">
      <c r="A3" s="2" t="s">
        <v>97</v>
      </c>
      <c r="B3" s="2" t="s">
        <v>100</v>
      </c>
      <c r="C3" s="2" t="s">
        <v>16</v>
      </c>
      <c r="D3" s="2">
        <v>5</v>
      </c>
      <c r="E3" s="2" t="s">
        <v>4</v>
      </c>
      <c r="F3" s="2">
        <f>IF(ISNUMBER(SEARCH("Energy", E3)), 1, 0)</f>
        <v>0</v>
      </c>
      <c r="G3" s="2">
        <f>IF(ISNUMBER(SEARCH("Housing", E3)), 1, 0)</f>
        <v>0</v>
      </c>
      <c r="H3" s="2">
        <f>IF(ISNUMBER(SEARCH("Mobility", E3)), 1, 0)</f>
        <v>1</v>
      </c>
      <c r="I3" s="2">
        <f>IF(ISNUMBER(SEARCH("Industry", E3)), 1, 0)</f>
        <v>0</v>
      </c>
      <c r="J3" s="2">
        <f>IF(ISNUMBER(SEARCH("Agri", E3)), 1, 0)</f>
        <v>0</v>
      </c>
      <c r="K3" s="2">
        <f>IF(ISNUMBER(SEARCH("LULUCF", E3)), 1, 0)</f>
        <v>0</v>
      </c>
      <c r="L3" s="2">
        <f>IF(OR(ISNUMBER(SEARCH("Waste", E3)), ISNUMBER(SEARCH("Other", E3))), 1, 0)</f>
        <v>0</v>
      </c>
      <c r="M3" s="2">
        <f>IF(ISNUMBER(SEARCH("Cross", E3)), 1, 0)</f>
        <v>0</v>
      </c>
      <c r="N3" s="2" t="s">
        <v>43</v>
      </c>
      <c r="R3" s="2" t="s">
        <v>1038</v>
      </c>
      <c r="S3" s="2" t="s">
        <v>63</v>
      </c>
      <c r="T3" s="2" t="s">
        <v>101</v>
      </c>
      <c r="U3" s="2" t="s">
        <v>72</v>
      </c>
      <c r="V3" s="2" t="s">
        <v>1237</v>
      </c>
      <c r="Y3" s="2">
        <f t="shared" si="0"/>
        <v>1</v>
      </c>
      <c r="Z3" s="2">
        <f t="shared" si="1"/>
        <v>0</v>
      </c>
      <c r="AA3" s="2">
        <f t="shared" si="2"/>
        <v>0</v>
      </c>
      <c r="AB3" s="2">
        <f t="shared" si="3"/>
        <v>0</v>
      </c>
      <c r="AC3" s="2">
        <f t="shared" si="4"/>
        <v>1</v>
      </c>
      <c r="AD3" s="2">
        <f>IF(S3="Direct", 1, 0)</f>
        <v>1</v>
      </c>
      <c r="AE3" s="2">
        <f t="shared" ref="AE3:AE66" si="5">IF(V3="Strong", 1, 0)</f>
        <v>0</v>
      </c>
      <c r="AF3" s="2">
        <f>IF(ISNUMBER(SEARCH("Population", T3)), 1, 0)</f>
        <v>0</v>
      </c>
      <c r="AG3" s="2">
        <f>IF(ISNUMBER(SEARCH("Sufficiency", T3)), 1, 0)</f>
        <v>1</v>
      </c>
      <c r="AH3" s="2">
        <f>IF(ISNUMBER(SEARCH("Efficiency", T3)), 1, 0)</f>
        <v>1</v>
      </c>
      <c r="AI3" s="2">
        <f>IF(ISNUMBER(SEARCH("Consistency", T3)), 1, 0)</f>
        <v>1</v>
      </c>
      <c r="AJ3" s="2">
        <f>IF(ISNUMBER(SEARCH("Regeneration", T3)), 1, 0)</f>
        <v>0</v>
      </c>
      <c r="AK3" s="2">
        <f>IF(ISNUMBER(SEARCH("Population", U3)), 1, 0)</f>
        <v>0</v>
      </c>
      <c r="AL3" s="2">
        <f>IF(ISNUMBER(SEARCH("targeted", U3)), 1, 0)</f>
        <v>0</v>
      </c>
      <c r="AM3" s="2">
        <f>IF(ISNUMBER(SEARCH("direct", U3)), 1, 0)</f>
        <v>1</v>
      </c>
      <c r="AN3" s="2">
        <f>IF(ISNUMBER(SEARCH("mediated", U3)), 1, 0)</f>
        <v>0</v>
      </c>
      <c r="AO3" s="2">
        <f>IF(ISNUMBER(SEARCH("equalization", U3)), 1, 0)</f>
        <v>0</v>
      </c>
      <c r="AP3" s="2">
        <f>IF(ISNUMBER(SEARCH("eco-efficiency", U3)), 1, 0)</f>
        <v>0</v>
      </c>
      <c r="AQ3" s="2">
        <f>IF(ISNUMBER(SEARCH("impact", U3)), 1, 0)</f>
        <v>0</v>
      </c>
      <c r="AR3" s="2">
        <f>IF(ISNUMBER(SEARCH("goals", W3)), 1, 0)</f>
        <v>0</v>
      </c>
      <c r="AS3" s="2">
        <f t="shared" ref="AS3:AS66" si="6">IF(ISNUMBER(SEARCH("goal compliance", W3)), 1, 0)</f>
        <v>0</v>
      </c>
      <c r="AT3" s="2">
        <f>IF(ISNUMBER(SEARCH("structural change", W3)), 1, 0)</f>
        <v>0</v>
      </c>
      <c r="AU3" s="2">
        <f>IF(ISNUMBER(SEARCH("transfer of responsibility", X3)), 1, 0)</f>
        <v>0</v>
      </c>
      <c r="AV3" s="2">
        <f>IF(ISNUMBER(SEARCH("international competition", X3)), 1, 0)</f>
        <v>0</v>
      </c>
      <c r="AW3" s="2">
        <f>IF(ISNUMBER(SEARCH("legal form", X3)), 1, 0)</f>
        <v>0</v>
      </c>
      <c r="AX3" s="2">
        <f>IF(ISNUMBER(SEARCH("infrastructure", X3)), 1, 0)</f>
        <v>0</v>
      </c>
      <c r="AY3" s="2">
        <f>IF(ISNUMBER(SEARCH("property", X3)), 1, 0)</f>
        <v>0</v>
      </c>
      <c r="AZ3" s="2">
        <f>IF(ISNUMBER(SEARCH("markets", X3)), 1, 0)</f>
        <v>0</v>
      </c>
      <c r="BA3" s="2">
        <f>IF(ISNUMBER(SEARCH("Transformation governance", X3)), 1, 0)</f>
        <v>0</v>
      </c>
      <c r="BB3" s="2">
        <f>IF(ISNUMBER(SEARCH("growth", X3)), 1, 0)</f>
        <v>0</v>
      </c>
      <c r="BC3" s="2">
        <f>IF(ISNUMBER(SEARCH("Financ", X3)), 1, 0)</f>
        <v>0</v>
      </c>
      <c r="BD3" s="2">
        <f t="shared" ref="BD3:BD66" si="7">IF(ISNUMBER(SEARCH("mainstreaming", N3)), 1, 0)</f>
        <v>0</v>
      </c>
      <c r="BE3" s="2">
        <f t="shared" ref="BE3:BE66" si="8">IF(ISNUMBER(SEARCH("Information exchange", N3)), 1, 0)</f>
        <v>0</v>
      </c>
      <c r="BF3" s="2">
        <f t="shared" ref="BF3:BF66" si="9">IF(ISNUMBER(SEARCH("Register", N3)), 1, 0)</f>
        <v>0</v>
      </c>
      <c r="BG3" s="2">
        <f t="shared" ref="BG3:BG66" si="10">IF(ISNUMBER(SEARCH("Permission/right (public)", N3)), 1, 0)</f>
        <v>1</v>
      </c>
      <c r="BH3" s="2">
        <f t="shared" ref="BH3:BH66" si="11">IF(ISNUMBER(SEARCH("Obligation (public)", N3)), 1, 0)</f>
        <v>0</v>
      </c>
      <c r="BI3" s="2">
        <f t="shared" ref="BI3:BI66" si="12">IF(ISNUMBER(SEARCH("Quota regulation (public)", N3)), 1, 0)</f>
        <v>0</v>
      </c>
      <c r="BJ3" s="2">
        <f t="shared" ref="BJ3:BJ66" si="13">IF(ISNUMBER(SEARCH("EMAS or similar (obligatory, public)", N3)), 1, 0)</f>
        <v>0</v>
      </c>
      <c r="BK3" s="2">
        <f t="shared" ref="BK3:BK66" si="14">IF(ISNUMBER(SEARCH("Reporting, obligatory (public)", N3)), 1, 0)</f>
        <v>0</v>
      </c>
      <c r="BL3" s="2">
        <f t="shared" ref="BL3:BL66" si="15">IF(ISNUMBER(SEARCH("Readjustment", N3)), 1, 0)</f>
        <v>0</v>
      </c>
      <c r="BM3" s="2">
        <f t="shared" ref="BM3:BM66" si="16">IF(ISNUMBER(SEARCH("Multi-Level", N3)), 1, 0)</f>
        <v>0</v>
      </c>
      <c r="BN3" s="2">
        <f t="shared" ref="BN3:BN66" si="17">IF(ISNUMBER(SEARCH("GHG reduction targets and paths", N3)), 1, 0)</f>
        <v>0</v>
      </c>
      <c r="BO3" s="2">
        <f t="shared" ref="BO3:BO66" si="18">IF(ISNUMBER(SEARCH("Other targets and paths", N3)), 1, 0)</f>
        <v>0</v>
      </c>
      <c r="BP3" s="2">
        <f t="shared" ref="BP3:BP66" si="19">IF(ISNUMBER(SEARCH("Government planning", N3)), 1, 0)</f>
        <v>0</v>
      </c>
      <c r="BQ3" s="2">
        <f t="shared" ref="BQ3:BQ66" si="20">IF(ISNUMBER(SEARCH("Reporting, voluntary (private)", P3)), 1, 0)</f>
        <v>0</v>
      </c>
      <c r="BR3" s="2">
        <f t="shared" ref="BR3:BR66" si="21">IF(ISNUMBER(SEARCH("Research, data, consulting, information, digital tools, education", P3)), 1, 0)</f>
        <v>0</v>
      </c>
      <c r="BS3" s="2">
        <f t="shared" ref="BS3:BS66" si="22">IF(ISNUMBER(SEARCH("Dialogue, networks, participation", P3)), 1, 0)</f>
        <v>0</v>
      </c>
      <c r="BT3" s="2">
        <f t="shared" ref="BT3:BT66" si="23">IF(ISNUMBER(SEARCH("Labels and certificates (voluntary)", P3)), 1, 0)</f>
        <v>0</v>
      </c>
      <c r="BU3" s="2">
        <f t="shared" ref="BU3:BU66" si="24">IF(ISNUMBER(SEARCH("Allocation with fixed prices", Q3)), 1, 0)</f>
        <v>0</v>
      </c>
      <c r="BV3" s="2">
        <f t="shared" ref="BV3:BV66" si="25">IF(ISNUMBER(SEARCH("Free allocation", Q3)), 1, 0)</f>
        <v>0</v>
      </c>
      <c r="BW3" s="2">
        <f t="shared" ref="BW3:BW66" si="26">IF(ISNUMBER(SEARCH("Trade", Q3)), 1, 0)</f>
        <v>0</v>
      </c>
      <c r="BX3" s="2">
        <f t="shared" ref="BX3:BX66" si="27">IF(ISNUMBER(SEARCH("Auction", Q3)), 1, 0)</f>
        <v>0</v>
      </c>
      <c r="BY3" s="2">
        <f t="shared" ref="BY3:BY66" si="28">IF(ISNUMBER(SEARCH("Invitation of tenders", Q3)), 1, 0)</f>
        <v>0</v>
      </c>
      <c r="BZ3" s="2">
        <f t="shared" ref="BZ3:BZ66" si="29">IF(ISNUMBER(SEARCH("Subsidy (R&amp;D)", O3)), 1, 0)</f>
        <v>0</v>
      </c>
      <c r="CA3" s="2">
        <f t="shared" ref="CA3:CA66" si="30">IF(ISNUMBER(SEARCH("Subsidy (consumption, use &amp; other)", O3)), 1, 0)</f>
        <v>0</v>
      </c>
      <c r="CB3" s="2">
        <f t="shared" ref="CB3:CB66" si="31">IF(ISNUMBER(SEARCH("Subsidies (investment)", O3)), 1, 0)</f>
        <v>0</v>
      </c>
      <c r="CC3" s="2">
        <f t="shared" ref="CC3:CC66" si="32">IF(ISNUMBER(SEARCH("Contract research, panel of experts", O3)), 1, 0)</f>
        <v>0</v>
      </c>
      <c r="CD3" s="2">
        <f t="shared" ref="CD3:CD66" si="33">IF(ISNUMBER(SEARCH("Equity holdings", O3)), 1, 0)</f>
        <v>0</v>
      </c>
      <c r="CE3" s="2">
        <f t="shared" ref="CE3:CE66" si="34">IF(ISNUMBER(SEARCH("Loans", O3)), 1, 0)</f>
        <v>0</v>
      </c>
      <c r="CF3" s="2">
        <f t="shared" ref="CF3:CF66" si="35">IF(ISNUMBER(SEARCH("Conditional government spending", O3)), 1, 0)</f>
        <v>0</v>
      </c>
      <c r="CG3" s="2">
        <f t="shared" ref="CG3:CG66" si="36">IF(ISNUMBER(SEARCH("Levies and taxes", O3)), 1, 0)</f>
        <v>0</v>
      </c>
      <c r="CH3" s="2">
        <f t="shared" ref="CH3:CH66" si="37">IF(ISNUMBER(SEARCH("Permission/right (private)", R3)), 1, 0)</f>
        <v>1</v>
      </c>
      <c r="CI3" s="2">
        <f t="shared" ref="CI3:CI66" si="38">IF(ISNUMBER(SEARCH("Feed-in tariff", R3)), 1, 0)</f>
        <v>0</v>
      </c>
      <c r="CJ3" s="2">
        <f t="shared" ref="CJ3:CJ66" si="39">IF(ISNUMBER(SEARCH("Feed-in guarantee", R3)), 1, 0)</f>
        <v>0</v>
      </c>
      <c r="CK3" s="2">
        <f t="shared" ref="CK3:CK66" si="40">IF(ISNUMBER(SEARCH("Prohibition", R3)), 1, 0)</f>
        <v>0</v>
      </c>
      <c r="CL3" s="2">
        <f t="shared" ref="CL3:CL66" si="41">IF(ISNUMBER(SEARCH("Obligation (private, ", R3)), 1, 0)</f>
        <v>0</v>
      </c>
      <c r="CM3" s="2">
        <f t="shared" ref="CM3:CM66" si="42">IF(ISNUMBER(SEARCH("Price intervention (private)", R3)), 1, 0)</f>
        <v>0</v>
      </c>
      <c r="CN3" s="2">
        <f t="shared" ref="CN3:CN66" si="43">IF(ISNUMBER(SEARCH("Reporting, obligatory (private)", R3)), 1, 0)</f>
        <v>0</v>
      </c>
      <c r="CO3" s="2">
        <f t="shared" ref="CO3:CO66" si="44">IF(ISNUMBER(SEARCH("EMAS or similar (obligatory, private)", R3)), 1, 0)</f>
        <v>0</v>
      </c>
      <c r="CP3" s="2">
        <f t="shared" ref="CP3:CP66" si="45">IF(ISNUMBER(SEARCH("Implementation plans (obligatory, private)", R3)), 1, 0)</f>
        <v>0</v>
      </c>
      <c r="CQ3" s="2">
        <f t="shared" ref="CQ3:CQ66" si="46">IF(ISNUMBER(SEARCH("Standards (obligatory)", R3)), 1, 0)</f>
        <v>0</v>
      </c>
      <c r="CR3" s="2">
        <f t="shared" ref="CR3:CR66" si="47">IF(ISNUMBER(SEARCH("Quota regulation (private)", R3)), 1, 0)</f>
        <v>0</v>
      </c>
      <c r="CS3" s="2">
        <f t="shared" ref="CS3:CS66" si="48">IF(ISNUMBER(SEARCH("Consultation (obligatory, private)", R3)), 1, 0)</f>
        <v>0</v>
      </c>
      <c r="CT3" s="2">
        <f t="shared" ref="CT3:CT66" si="49">IF(ISNUMBER(SEARCH("Labels and Certificates (obligatory, private)", R3)), 1, 0)</f>
        <v>0</v>
      </c>
      <c r="CU3" s="2">
        <f t="shared" ref="CU3:CU66" si="50">IF(ISNUMBER(SEARCH("Application and approval procedure", R3)), 1, 0)</f>
        <v>1</v>
      </c>
      <c r="CV3" s="2">
        <f t="shared" ref="CV3:CV66" si="51">IF(ISNUMBER(SEARCH("Inspections (obligatory, private)", R3)), 1, 0)</f>
        <v>0</v>
      </c>
      <c r="CW3" s="2">
        <f t="shared" ref="CW3:CW66" si="52">IF(ISNUMBER(SEARCH("Fines (private, monetary)", R3)), 1, 0)</f>
        <v>0</v>
      </c>
      <c r="CX3" s="2">
        <f t="shared" ref="CX3:CX66" si="53">IF(ISNUMBER(SEARCH("Sanctions (private, non-monetary)", R3)), 1, 0)</f>
        <v>0</v>
      </c>
      <c r="CY3" s="2">
        <f t="shared" ref="CY3:CY66" si="54">IF(ISNUMBER(SEARCH("Refund claims and compensation (private)", R3)), 1, 0)</f>
        <v>0</v>
      </c>
      <c r="CZ3" s="2">
        <f t="shared" ref="CZ3:CZ66" si="55">IF(ISNUMBER(SEARCH("Reduction/Limitation of bureaucracy, exception rules", R3)), 1, 0)</f>
        <v>0</v>
      </c>
    </row>
    <row r="4" spans="1:104" ht="69" x14ac:dyDescent="0.3">
      <c r="A4" s="2" t="s">
        <v>102</v>
      </c>
      <c r="B4" s="2" t="s">
        <v>103</v>
      </c>
      <c r="C4" s="2" t="s">
        <v>104</v>
      </c>
      <c r="D4" s="2" t="s">
        <v>17</v>
      </c>
      <c r="E4" s="2" t="s">
        <v>4</v>
      </c>
      <c r="F4" s="2">
        <f t="shared" ref="F4:F67" si="56">IF(ISNUMBER(SEARCH("Energy", E4)), 1, 0)</f>
        <v>0</v>
      </c>
      <c r="G4" s="2">
        <f t="shared" ref="G4:G67" si="57">IF(ISNUMBER(SEARCH("Housing", E4)), 1, 0)</f>
        <v>0</v>
      </c>
      <c r="H4" s="2">
        <f t="shared" ref="H4:H67" si="58">IF(ISNUMBER(SEARCH("Mobility", E4)), 1, 0)</f>
        <v>1</v>
      </c>
      <c r="I4" s="2">
        <f t="shared" ref="I4:I67" si="59">IF(ISNUMBER(SEARCH("Industry", E4)), 1, 0)</f>
        <v>0</v>
      </c>
      <c r="J4" s="2">
        <f t="shared" ref="J4:J67" si="60">IF(ISNUMBER(SEARCH("Agri", E4)), 1, 0)</f>
        <v>0</v>
      </c>
      <c r="K4" s="2">
        <f t="shared" ref="K4:K67" si="61">IF(ISNUMBER(SEARCH("LULUCF", E4)), 1, 0)</f>
        <v>0</v>
      </c>
      <c r="L4" s="2">
        <f t="shared" ref="L4:L67" si="62">IF(OR(ISNUMBER(SEARCH("Waste", E4)), ISNUMBER(SEARCH("Other", E4))), 1, 0)</f>
        <v>0</v>
      </c>
      <c r="M4" s="2">
        <f t="shared" ref="M4:M67" si="63">IF(ISNUMBER(SEARCH("Cross", E4)), 1, 0)</f>
        <v>0</v>
      </c>
      <c r="N4" s="2" t="s">
        <v>43</v>
      </c>
      <c r="P4" s="2" t="s">
        <v>139</v>
      </c>
      <c r="R4" s="2" t="s">
        <v>62</v>
      </c>
      <c r="S4" s="2" t="s">
        <v>63</v>
      </c>
      <c r="T4" s="2" t="s">
        <v>68</v>
      </c>
      <c r="U4" s="2" t="s">
        <v>105</v>
      </c>
      <c r="V4" s="2" t="s">
        <v>1237</v>
      </c>
      <c r="Y4" s="2">
        <f t="shared" si="0"/>
        <v>1</v>
      </c>
      <c r="Z4" s="2">
        <f t="shared" si="1"/>
        <v>0</v>
      </c>
      <c r="AA4" s="2">
        <f t="shared" si="2"/>
        <v>1</v>
      </c>
      <c r="AB4" s="2">
        <f t="shared" si="3"/>
        <v>0</v>
      </c>
      <c r="AC4" s="2">
        <f t="shared" si="4"/>
        <v>1</v>
      </c>
      <c r="AD4" s="2">
        <f t="shared" ref="AD4:AD67" si="64">IF(S4="Direct", 1, 0)</f>
        <v>1</v>
      </c>
      <c r="AE4" s="2">
        <f t="shared" si="5"/>
        <v>0</v>
      </c>
      <c r="AF4" s="2">
        <f t="shared" ref="AF4:AF67" si="65">IF(ISNUMBER(SEARCH("Population", T4)), 1, 0)</f>
        <v>0</v>
      </c>
      <c r="AG4" s="2">
        <f t="shared" ref="AG4:AG67" si="66">IF(ISNUMBER(SEARCH("Sufficiency", T4)), 1, 0)</f>
        <v>0</v>
      </c>
      <c r="AH4" s="2">
        <f t="shared" ref="AH4:AH67" si="67">IF(ISNUMBER(SEARCH("Efficiency", T4)), 1, 0)</f>
        <v>0</v>
      </c>
      <c r="AI4" s="2">
        <f t="shared" ref="AI4:AI67" si="68">IF(ISNUMBER(SEARCH("Consistency", T4)), 1, 0)</f>
        <v>1</v>
      </c>
      <c r="AJ4" s="2">
        <f t="shared" ref="AJ4:AJ67" si="69">IF(ISNUMBER(SEARCH("Regeneration", T4)), 1, 0)</f>
        <v>0</v>
      </c>
      <c r="AK4" s="2">
        <f t="shared" ref="AK4:AK67" si="70">IF(ISNUMBER(SEARCH("Population", U4)), 1, 0)</f>
        <v>0</v>
      </c>
      <c r="AL4" s="2">
        <f t="shared" ref="AL4:AL67" si="71">IF(ISNUMBER(SEARCH("targeted", U4)), 1, 0)</f>
        <v>0</v>
      </c>
      <c r="AM4" s="2">
        <f t="shared" ref="AM4:AM67" si="72">IF(ISNUMBER(SEARCH("direct", U4)), 1, 0)</f>
        <v>1</v>
      </c>
      <c r="AN4" s="2">
        <f t="shared" ref="AN4:AN67" si="73">IF(ISNUMBER(SEARCH("mediated", U4)), 1, 0)</f>
        <v>0</v>
      </c>
      <c r="AO4" s="2">
        <f t="shared" ref="AO4:AO67" si="74">IF(ISNUMBER(SEARCH("equalization", U4)), 1, 0)</f>
        <v>0</v>
      </c>
      <c r="AP4" s="2">
        <f t="shared" ref="AP4:AP67" si="75">IF(ISNUMBER(SEARCH("eco-efficiency", U4)), 1, 0)</f>
        <v>1</v>
      </c>
      <c r="AQ4" s="2">
        <f t="shared" ref="AQ4:AQ67" si="76">IF(ISNUMBER(SEARCH("impact", U4)), 1, 0)</f>
        <v>0</v>
      </c>
      <c r="AR4" s="2">
        <f t="shared" ref="AR4:AR67" si="77">IF(ISNUMBER(SEARCH("goals", W4)), 1, 0)</f>
        <v>0</v>
      </c>
      <c r="AS4" s="2">
        <f t="shared" si="6"/>
        <v>0</v>
      </c>
      <c r="AT4" s="2">
        <f t="shared" ref="AT4:AT67" si="78">IF(ISNUMBER(SEARCH("structural change", W4)), 1, 0)</f>
        <v>0</v>
      </c>
      <c r="AU4" s="2">
        <f t="shared" ref="AU4:AU67" si="79">IF(ISNUMBER(SEARCH("transfer of responsibility", X4)), 1, 0)</f>
        <v>0</v>
      </c>
      <c r="AV4" s="2">
        <f t="shared" ref="AV4:AV67" si="80">IF(ISNUMBER(SEARCH("international competition", X4)), 1, 0)</f>
        <v>0</v>
      </c>
      <c r="AW4" s="2">
        <f t="shared" ref="AW4:AW67" si="81">IF(ISNUMBER(SEARCH("legal form", X4)), 1, 0)</f>
        <v>0</v>
      </c>
      <c r="AX4" s="2">
        <f t="shared" ref="AX4:AX67" si="82">IF(ISNUMBER(SEARCH("infrastructure", X4)), 1, 0)</f>
        <v>0</v>
      </c>
      <c r="AY4" s="2">
        <f t="shared" ref="AY4:AY67" si="83">IF(ISNUMBER(SEARCH("property", X4)), 1, 0)</f>
        <v>0</v>
      </c>
      <c r="AZ4" s="2">
        <f t="shared" ref="AZ4:AZ67" si="84">IF(ISNUMBER(SEARCH("markets", X4)), 1, 0)</f>
        <v>0</v>
      </c>
      <c r="BA4" s="2">
        <f t="shared" ref="BA4:BA67" si="85">IF(ISNUMBER(SEARCH("Transformation governance", X4)), 1, 0)</f>
        <v>0</v>
      </c>
      <c r="BB4" s="2">
        <f t="shared" ref="BB4:BB67" si="86">IF(ISNUMBER(SEARCH("growth", X4)), 1, 0)</f>
        <v>0</v>
      </c>
      <c r="BC4" s="2">
        <f t="shared" ref="BC4:BC67" si="87">IF(ISNUMBER(SEARCH("Financ", X4)), 1, 0)</f>
        <v>0</v>
      </c>
      <c r="BD4" s="2">
        <f t="shared" si="7"/>
        <v>0</v>
      </c>
      <c r="BE4" s="2">
        <f t="shared" si="8"/>
        <v>0</v>
      </c>
      <c r="BF4" s="2">
        <f t="shared" si="9"/>
        <v>0</v>
      </c>
      <c r="BG4" s="2">
        <f t="shared" si="10"/>
        <v>1</v>
      </c>
      <c r="BH4" s="2">
        <f t="shared" si="11"/>
        <v>0</v>
      </c>
      <c r="BI4" s="2">
        <f t="shared" si="12"/>
        <v>0</v>
      </c>
      <c r="BJ4" s="2">
        <f t="shared" si="13"/>
        <v>0</v>
      </c>
      <c r="BK4" s="2">
        <f t="shared" si="14"/>
        <v>0</v>
      </c>
      <c r="BL4" s="2">
        <f t="shared" si="15"/>
        <v>0</v>
      </c>
      <c r="BM4" s="2">
        <f t="shared" si="16"/>
        <v>0</v>
      </c>
      <c r="BN4" s="2">
        <f t="shared" si="17"/>
        <v>0</v>
      </c>
      <c r="BO4" s="2">
        <f t="shared" si="18"/>
        <v>0</v>
      </c>
      <c r="BP4" s="2">
        <f t="shared" si="19"/>
        <v>0</v>
      </c>
      <c r="BQ4" s="2">
        <f t="shared" si="20"/>
        <v>0</v>
      </c>
      <c r="BR4" s="2">
        <f t="shared" si="21"/>
        <v>1</v>
      </c>
      <c r="BS4" s="2">
        <f t="shared" si="22"/>
        <v>0</v>
      </c>
      <c r="BT4" s="2">
        <f t="shared" si="23"/>
        <v>0</v>
      </c>
      <c r="BU4" s="2">
        <f t="shared" si="24"/>
        <v>0</v>
      </c>
      <c r="BV4" s="2">
        <f t="shared" si="25"/>
        <v>0</v>
      </c>
      <c r="BW4" s="2">
        <f t="shared" si="26"/>
        <v>0</v>
      </c>
      <c r="BX4" s="2">
        <f t="shared" si="27"/>
        <v>0</v>
      </c>
      <c r="BY4" s="2">
        <f t="shared" si="28"/>
        <v>0</v>
      </c>
      <c r="BZ4" s="2">
        <f t="shared" si="29"/>
        <v>0</v>
      </c>
      <c r="CA4" s="2">
        <f t="shared" si="30"/>
        <v>0</v>
      </c>
      <c r="CB4" s="2">
        <f t="shared" si="31"/>
        <v>0</v>
      </c>
      <c r="CC4" s="2">
        <f t="shared" si="32"/>
        <v>0</v>
      </c>
      <c r="CD4" s="2">
        <f t="shared" si="33"/>
        <v>0</v>
      </c>
      <c r="CE4" s="2">
        <f t="shared" si="34"/>
        <v>0</v>
      </c>
      <c r="CF4" s="2">
        <f t="shared" si="35"/>
        <v>0</v>
      </c>
      <c r="CG4" s="2">
        <f t="shared" si="36"/>
        <v>0</v>
      </c>
      <c r="CH4" s="2">
        <f t="shared" si="37"/>
        <v>1</v>
      </c>
      <c r="CI4" s="2">
        <f t="shared" si="38"/>
        <v>0</v>
      </c>
      <c r="CJ4" s="2">
        <f t="shared" si="39"/>
        <v>0</v>
      </c>
      <c r="CK4" s="2">
        <f t="shared" si="40"/>
        <v>0</v>
      </c>
      <c r="CL4" s="2">
        <f t="shared" si="41"/>
        <v>0</v>
      </c>
      <c r="CM4" s="2">
        <f t="shared" si="42"/>
        <v>1</v>
      </c>
      <c r="CN4" s="2">
        <f t="shared" si="43"/>
        <v>0</v>
      </c>
      <c r="CO4" s="2">
        <f t="shared" si="44"/>
        <v>0</v>
      </c>
      <c r="CP4" s="2">
        <f t="shared" si="45"/>
        <v>0</v>
      </c>
      <c r="CQ4" s="2">
        <f t="shared" si="46"/>
        <v>0</v>
      </c>
      <c r="CR4" s="2">
        <f t="shared" si="47"/>
        <v>0</v>
      </c>
      <c r="CS4" s="2">
        <f t="shared" si="48"/>
        <v>0</v>
      </c>
      <c r="CT4" s="2">
        <f t="shared" si="49"/>
        <v>1</v>
      </c>
      <c r="CU4" s="2">
        <f t="shared" si="50"/>
        <v>0</v>
      </c>
      <c r="CV4" s="2">
        <f t="shared" si="51"/>
        <v>0</v>
      </c>
      <c r="CW4" s="2">
        <f t="shared" si="52"/>
        <v>0</v>
      </c>
      <c r="CX4" s="2">
        <f t="shared" si="53"/>
        <v>0</v>
      </c>
      <c r="CY4" s="2">
        <f t="shared" si="54"/>
        <v>0</v>
      </c>
      <c r="CZ4" s="2">
        <f t="shared" si="55"/>
        <v>0</v>
      </c>
    </row>
    <row r="5" spans="1:104" ht="41.4" x14ac:dyDescent="0.3">
      <c r="A5" s="2" t="s">
        <v>106</v>
      </c>
      <c r="B5" s="2" t="s">
        <v>107</v>
      </c>
      <c r="C5" s="2" t="s">
        <v>104</v>
      </c>
      <c r="D5" s="2">
        <v>7</v>
      </c>
      <c r="E5" s="2" t="s">
        <v>4</v>
      </c>
      <c r="F5" s="2">
        <f t="shared" si="56"/>
        <v>0</v>
      </c>
      <c r="G5" s="2">
        <f t="shared" si="57"/>
        <v>0</v>
      </c>
      <c r="H5" s="2">
        <f t="shared" si="58"/>
        <v>1</v>
      </c>
      <c r="I5" s="2">
        <f t="shared" si="59"/>
        <v>0</v>
      </c>
      <c r="J5" s="2">
        <f t="shared" si="60"/>
        <v>0</v>
      </c>
      <c r="K5" s="2">
        <f t="shared" si="61"/>
        <v>0</v>
      </c>
      <c r="L5" s="2">
        <f t="shared" si="62"/>
        <v>0</v>
      </c>
      <c r="M5" s="2">
        <f t="shared" si="63"/>
        <v>0</v>
      </c>
      <c r="N5" s="2" t="s">
        <v>46</v>
      </c>
      <c r="S5" s="2" t="s">
        <v>108</v>
      </c>
      <c r="V5" s="2" t="s">
        <v>1237</v>
      </c>
      <c r="Y5" s="2">
        <f t="shared" si="0"/>
        <v>1</v>
      </c>
      <c r="Z5" s="2">
        <f t="shared" si="1"/>
        <v>0</v>
      </c>
      <c r="AA5" s="2">
        <f t="shared" si="2"/>
        <v>0</v>
      </c>
      <c r="AB5" s="2">
        <f t="shared" si="3"/>
        <v>0</v>
      </c>
      <c r="AC5" s="2">
        <f t="shared" si="4"/>
        <v>0</v>
      </c>
      <c r="AD5" s="2">
        <f t="shared" si="64"/>
        <v>0</v>
      </c>
      <c r="AE5" s="2">
        <f t="shared" si="5"/>
        <v>0</v>
      </c>
      <c r="AF5" s="2">
        <f t="shared" si="65"/>
        <v>0</v>
      </c>
      <c r="AG5" s="2">
        <f t="shared" si="66"/>
        <v>0</v>
      </c>
      <c r="AH5" s="2">
        <f t="shared" si="67"/>
        <v>0</v>
      </c>
      <c r="AI5" s="2">
        <f t="shared" si="68"/>
        <v>0</v>
      </c>
      <c r="AJ5" s="2">
        <f t="shared" si="69"/>
        <v>0</v>
      </c>
      <c r="AK5" s="2">
        <f t="shared" si="70"/>
        <v>0</v>
      </c>
      <c r="AL5" s="2">
        <f t="shared" si="71"/>
        <v>0</v>
      </c>
      <c r="AM5" s="2">
        <f t="shared" si="72"/>
        <v>0</v>
      </c>
      <c r="AN5" s="2">
        <f t="shared" si="73"/>
        <v>0</v>
      </c>
      <c r="AO5" s="2">
        <f t="shared" si="74"/>
        <v>0</v>
      </c>
      <c r="AP5" s="2">
        <f t="shared" si="75"/>
        <v>0</v>
      </c>
      <c r="AQ5" s="2">
        <f t="shared" si="76"/>
        <v>0</v>
      </c>
      <c r="AR5" s="2">
        <f t="shared" si="77"/>
        <v>0</v>
      </c>
      <c r="AS5" s="2">
        <f t="shared" si="6"/>
        <v>0</v>
      </c>
      <c r="AT5" s="2">
        <f t="shared" si="78"/>
        <v>0</v>
      </c>
      <c r="AU5" s="2">
        <f t="shared" si="79"/>
        <v>0</v>
      </c>
      <c r="AV5" s="2">
        <f t="shared" si="80"/>
        <v>0</v>
      </c>
      <c r="AW5" s="2">
        <f t="shared" si="81"/>
        <v>0</v>
      </c>
      <c r="AX5" s="2">
        <f t="shared" si="82"/>
        <v>0</v>
      </c>
      <c r="AY5" s="2">
        <f t="shared" si="83"/>
        <v>0</v>
      </c>
      <c r="AZ5" s="2">
        <f t="shared" si="84"/>
        <v>0</v>
      </c>
      <c r="BA5" s="2">
        <f t="shared" si="85"/>
        <v>0</v>
      </c>
      <c r="BB5" s="2">
        <f t="shared" si="86"/>
        <v>0</v>
      </c>
      <c r="BC5" s="2">
        <f t="shared" si="87"/>
        <v>0</v>
      </c>
      <c r="BD5" s="2">
        <f t="shared" si="7"/>
        <v>0</v>
      </c>
      <c r="BE5" s="2">
        <f t="shared" si="8"/>
        <v>0</v>
      </c>
      <c r="BF5" s="2">
        <f t="shared" si="9"/>
        <v>0</v>
      </c>
      <c r="BG5" s="2">
        <f t="shared" si="10"/>
        <v>0</v>
      </c>
      <c r="BH5" s="2">
        <f t="shared" si="11"/>
        <v>0</v>
      </c>
      <c r="BI5" s="2">
        <f t="shared" si="12"/>
        <v>0</v>
      </c>
      <c r="BJ5" s="2">
        <f t="shared" si="13"/>
        <v>0</v>
      </c>
      <c r="BK5" s="2">
        <f t="shared" si="14"/>
        <v>1</v>
      </c>
      <c r="BL5" s="2">
        <f t="shared" si="15"/>
        <v>0</v>
      </c>
      <c r="BM5" s="2">
        <f t="shared" si="16"/>
        <v>0</v>
      </c>
      <c r="BN5" s="2">
        <f t="shared" si="17"/>
        <v>0</v>
      </c>
      <c r="BO5" s="2">
        <f t="shared" si="18"/>
        <v>0</v>
      </c>
      <c r="BP5" s="2">
        <f t="shared" si="19"/>
        <v>0</v>
      </c>
      <c r="BQ5" s="2">
        <f t="shared" si="20"/>
        <v>0</v>
      </c>
      <c r="BR5" s="2">
        <f t="shared" si="21"/>
        <v>0</v>
      </c>
      <c r="BS5" s="2">
        <f t="shared" si="22"/>
        <v>0</v>
      </c>
      <c r="BT5" s="2">
        <f t="shared" si="23"/>
        <v>0</v>
      </c>
      <c r="BU5" s="2">
        <f t="shared" si="24"/>
        <v>0</v>
      </c>
      <c r="BV5" s="2">
        <f t="shared" si="25"/>
        <v>0</v>
      </c>
      <c r="BW5" s="2">
        <f t="shared" si="26"/>
        <v>0</v>
      </c>
      <c r="BX5" s="2">
        <f t="shared" si="27"/>
        <v>0</v>
      </c>
      <c r="BY5" s="2">
        <f t="shared" si="28"/>
        <v>0</v>
      </c>
      <c r="BZ5" s="2">
        <f t="shared" si="29"/>
        <v>0</v>
      </c>
      <c r="CA5" s="2">
        <f t="shared" si="30"/>
        <v>0</v>
      </c>
      <c r="CB5" s="2">
        <f t="shared" si="31"/>
        <v>0</v>
      </c>
      <c r="CC5" s="2">
        <f t="shared" si="32"/>
        <v>0</v>
      </c>
      <c r="CD5" s="2">
        <f t="shared" si="33"/>
        <v>0</v>
      </c>
      <c r="CE5" s="2">
        <f t="shared" si="34"/>
        <v>0</v>
      </c>
      <c r="CF5" s="2">
        <f t="shared" si="35"/>
        <v>0</v>
      </c>
      <c r="CG5" s="2">
        <f t="shared" si="36"/>
        <v>0</v>
      </c>
      <c r="CH5" s="2">
        <f t="shared" si="37"/>
        <v>0</v>
      </c>
      <c r="CI5" s="2">
        <f t="shared" si="38"/>
        <v>0</v>
      </c>
      <c r="CJ5" s="2">
        <f t="shared" si="39"/>
        <v>0</v>
      </c>
      <c r="CK5" s="2">
        <f t="shared" si="40"/>
        <v>0</v>
      </c>
      <c r="CL5" s="2">
        <f t="shared" si="41"/>
        <v>0</v>
      </c>
      <c r="CM5" s="2">
        <f t="shared" si="42"/>
        <v>0</v>
      </c>
      <c r="CN5" s="2">
        <f t="shared" si="43"/>
        <v>0</v>
      </c>
      <c r="CO5" s="2">
        <f t="shared" si="44"/>
        <v>0</v>
      </c>
      <c r="CP5" s="2">
        <f t="shared" si="45"/>
        <v>0</v>
      </c>
      <c r="CQ5" s="2">
        <f t="shared" si="46"/>
        <v>0</v>
      </c>
      <c r="CR5" s="2">
        <f t="shared" si="47"/>
        <v>0</v>
      </c>
      <c r="CS5" s="2">
        <f t="shared" si="48"/>
        <v>0</v>
      </c>
      <c r="CT5" s="2">
        <f t="shared" si="49"/>
        <v>0</v>
      </c>
      <c r="CU5" s="2">
        <f t="shared" si="50"/>
        <v>0</v>
      </c>
      <c r="CV5" s="2">
        <f t="shared" si="51"/>
        <v>0</v>
      </c>
      <c r="CW5" s="2">
        <f t="shared" si="52"/>
        <v>0</v>
      </c>
      <c r="CX5" s="2">
        <f t="shared" si="53"/>
        <v>0</v>
      </c>
      <c r="CY5" s="2">
        <f t="shared" si="54"/>
        <v>0</v>
      </c>
      <c r="CZ5" s="2">
        <f t="shared" si="55"/>
        <v>0</v>
      </c>
    </row>
    <row r="6" spans="1:104" ht="41.4" x14ac:dyDescent="0.3">
      <c r="A6" s="2" t="s">
        <v>109</v>
      </c>
      <c r="B6" s="2" t="s">
        <v>110</v>
      </c>
      <c r="C6" s="2" t="s">
        <v>111</v>
      </c>
      <c r="D6" s="2">
        <v>14</v>
      </c>
      <c r="E6" s="2" t="s">
        <v>112</v>
      </c>
      <c r="F6" s="2">
        <f t="shared" si="56"/>
        <v>0</v>
      </c>
      <c r="G6" s="2">
        <f t="shared" si="57"/>
        <v>0</v>
      </c>
      <c r="H6" s="2">
        <f t="shared" si="58"/>
        <v>0</v>
      </c>
      <c r="I6" s="2">
        <f t="shared" si="59"/>
        <v>0</v>
      </c>
      <c r="J6" s="2">
        <f t="shared" si="60"/>
        <v>0</v>
      </c>
      <c r="K6" s="2">
        <f t="shared" si="61"/>
        <v>0</v>
      </c>
      <c r="L6" s="2">
        <f t="shared" si="62"/>
        <v>0</v>
      </c>
      <c r="M6" s="2">
        <f t="shared" si="63"/>
        <v>1</v>
      </c>
      <c r="N6" s="2" t="s">
        <v>113</v>
      </c>
      <c r="S6" s="2" t="s">
        <v>108</v>
      </c>
      <c r="V6" s="2" t="s">
        <v>1237</v>
      </c>
      <c r="Y6" s="2">
        <f t="shared" si="0"/>
        <v>1</v>
      </c>
      <c r="Z6" s="2">
        <f t="shared" si="1"/>
        <v>0</v>
      </c>
      <c r="AA6" s="2">
        <f t="shared" si="2"/>
        <v>0</v>
      </c>
      <c r="AB6" s="2">
        <f t="shared" si="3"/>
        <v>0</v>
      </c>
      <c r="AC6" s="2">
        <f t="shared" si="4"/>
        <v>0</v>
      </c>
      <c r="AD6" s="2">
        <f t="shared" si="64"/>
        <v>0</v>
      </c>
      <c r="AE6" s="2">
        <f t="shared" si="5"/>
        <v>0</v>
      </c>
      <c r="AF6" s="2">
        <f t="shared" si="65"/>
        <v>0</v>
      </c>
      <c r="AG6" s="2">
        <f t="shared" si="66"/>
        <v>0</v>
      </c>
      <c r="AH6" s="2">
        <f t="shared" si="67"/>
        <v>0</v>
      </c>
      <c r="AI6" s="2">
        <f t="shared" si="68"/>
        <v>0</v>
      </c>
      <c r="AJ6" s="2">
        <f t="shared" si="69"/>
        <v>0</v>
      </c>
      <c r="AK6" s="2">
        <f t="shared" si="70"/>
        <v>0</v>
      </c>
      <c r="AL6" s="2">
        <f t="shared" si="71"/>
        <v>0</v>
      </c>
      <c r="AM6" s="2">
        <f t="shared" si="72"/>
        <v>0</v>
      </c>
      <c r="AN6" s="2">
        <f t="shared" si="73"/>
        <v>0</v>
      </c>
      <c r="AO6" s="2">
        <f t="shared" si="74"/>
        <v>0</v>
      </c>
      <c r="AP6" s="2">
        <f t="shared" si="75"/>
        <v>0</v>
      </c>
      <c r="AQ6" s="2">
        <f t="shared" si="76"/>
        <v>0</v>
      </c>
      <c r="AR6" s="2">
        <f t="shared" si="77"/>
        <v>0</v>
      </c>
      <c r="AS6" s="2">
        <f t="shared" si="6"/>
        <v>0</v>
      </c>
      <c r="AT6" s="2">
        <f t="shared" si="78"/>
        <v>0</v>
      </c>
      <c r="AU6" s="2">
        <f t="shared" si="79"/>
        <v>0</v>
      </c>
      <c r="AV6" s="2">
        <f t="shared" si="80"/>
        <v>0</v>
      </c>
      <c r="AW6" s="2">
        <f t="shared" si="81"/>
        <v>0</v>
      </c>
      <c r="AX6" s="2">
        <f t="shared" si="82"/>
        <v>0</v>
      </c>
      <c r="AY6" s="2">
        <f t="shared" si="83"/>
        <v>0</v>
      </c>
      <c r="AZ6" s="2">
        <f t="shared" si="84"/>
        <v>0</v>
      </c>
      <c r="BA6" s="2">
        <f t="shared" si="85"/>
        <v>0</v>
      </c>
      <c r="BB6" s="2">
        <f t="shared" si="86"/>
        <v>0</v>
      </c>
      <c r="BC6" s="2">
        <f t="shared" si="87"/>
        <v>0</v>
      </c>
      <c r="BD6" s="2">
        <f t="shared" si="7"/>
        <v>1</v>
      </c>
      <c r="BE6" s="2">
        <f t="shared" si="8"/>
        <v>1</v>
      </c>
      <c r="BF6" s="2">
        <f t="shared" si="9"/>
        <v>0</v>
      </c>
      <c r="BG6" s="2">
        <f t="shared" si="10"/>
        <v>1</v>
      </c>
      <c r="BH6" s="2">
        <f t="shared" si="11"/>
        <v>0</v>
      </c>
      <c r="BI6" s="2">
        <f t="shared" si="12"/>
        <v>0</v>
      </c>
      <c r="BJ6" s="2">
        <f t="shared" si="13"/>
        <v>0</v>
      </c>
      <c r="BK6" s="2">
        <f t="shared" si="14"/>
        <v>0</v>
      </c>
      <c r="BL6" s="2">
        <f t="shared" si="15"/>
        <v>0</v>
      </c>
      <c r="BM6" s="2">
        <f t="shared" si="16"/>
        <v>0</v>
      </c>
      <c r="BN6" s="2">
        <f t="shared" si="17"/>
        <v>0</v>
      </c>
      <c r="BO6" s="2">
        <f t="shared" si="18"/>
        <v>0</v>
      </c>
      <c r="BP6" s="2">
        <f t="shared" si="19"/>
        <v>0</v>
      </c>
      <c r="BQ6" s="2">
        <f t="shared" si="20"/>
        <v>0</v>
      </c>
      <c r="BR6" s="2">
        <f t="shared" si="21"/>
        <v>0</v>
      </c>
      <c r="BS6" s="2">
        <f t="shared" si="22"/>
        <v>0</v>
      </c>
      <c r="BT6" s="2">
        <f t="shared" si="23"/>
        <v>0</v>
      </c>
      <c r="BU6" s="2">
        <f t="shared" si="24"/>
        <v>0</v>
      </c>
      <c r="BV6" s="2">
        <f t="shared" si="25"/>
        <v>0</v>
      </c>
      <c r="BW6" s="2">
        <f t="shared" si="26"/>
        <v>0</v>
      </c>
      <c r="BX6" s="2">
        <f t="shared" si="27"/>
        <v>0</v>
      </c>
      <c r="BY6" s="2">
        <f t="shared" si="28"/>
        <v>0</v>
      </c>
      <c r="BZ6" s="2">
        <f t="shared" si="29"/>
        <v>0</v>
      </c>
      <c r="CA6" s="2">
        <f t="shared" si="30"/>
        <v>0</v>
      </c>
      <c r="CB6" s="2">
        <f t="shared" si="31"/>
        <v>0</v>
      </c>
      <c r="CC6" s="2">
        <f t="shared" si="32"/>
        <v>0</v>
      </c>
      <c r="CD6" s="2">
        <f t="shared" si="33"/>
        <v>0</v>
      </c>
      <c r="CE6" s="2">
        <f t="shared" si="34"/>
        <v>0</v>
      </c>
      <c r="CF6" s="2">
        <f t="shared" si="35"/>
        <v>0</v>
      </c>
      <c r="CG6" s="2">
        <f t="shared" si="36"/>
        <v>0</v>
      </c>
      <c r="CH6" s="2">
        <f t="shared" si="37"/>
        <v>0</v>
      </c>
      <c r="CI6" s="2">
        <f t="shared" si="38"/>
        <v>0</v>
      </c>
      <c r="CJ6" s="2">
        <f t="shared" si="39"/>
        <v>0</v>
      </c>
      <c r="CK6" s="2">
        <f t="shared" si="40"/>
        <v>0</v>
      </c>
      <c r="CL6" s="2">
        <f t="shared" si="41"/>
        <v>0</v>
      </c>
      <c r="CM6" s="2">
        <f t="shared" si="42"/>
        <v>0</v>
      </c>
      <c r="CN6" s="2">
        <f t="shared" si="43"/>
        <v>0</v>
      </c>
      <c r="CO6" s="2">
        <f t="shared" si="44"/>
        <v>0</v>
      </c>
      <c r="CP6" s="2">
        <f t="shared" si="45"/>
        <v>0</v>
      </c>
      <c r="CQ6" s="2">
        <f t="shared" si="46"/>
        <v>0</v>
      </c>
      <c r="CR6" s="2">
        <f t="shared" si="47"/>
        <v>0</v>
      </c>
      <c r="CS6" s="2">
        <f t="shared" si="48"/>
        <v>0</v>
      </c>
      <c r="CT6" s="2">
        <f t="shared" si="49"/>
        <v>0</v>
      </c>
      <c r="CU6" s="2">
        <f t="shared" si="50"/>
        <v>0</v>
      </c>
      <c r="CV6" s="2">
        <f t="shared" si="51"/>
        <v>0</v>
      </c>
      <c r="CW6" s="2">
        <f t="shared" si="52"/>
        <v>0</v>
      </c>
      <c r="CX6" s="2">
        <f t="shared" si="53"/>
        <v>0</v>
      </c>
      <c r="CY6" s="2">
        <f t="shared" si="54"/>
        <v>0</v>
      </c>
      <c r="CZ6" s="2">
        <f t="shared" si="55"/>
        <v>0</v>
      </c>
    </row>
    <row r="7" spans="1:104" ht="69" x14ac:dyDescent="0.3">
      <c r="A7" s="2" t="s">
        <v>114</v>
      </c>
      <c r="B7" s="2" t="s">
        <v>115</v>
      </c>
      <c r="C7" s="2" t="s">
        <v>116</v>
      </c>
      <c r="D7" s="3" t="s">
        <v>117</v>
      </c>
      <c r="E7" s="2" t="s">
        <v>4</v>
      </c>
      <c r="F7" s="2">
        <f t="shared" si="56"/>
        <v>0</v>
      </c>
      <c r="G7" s="2">
        <f t="shared" si="57"/>
        <v>0</v>
      </c>
      <c r="H7" s="2">
        <f t="shared" si="58"/>
        <v>1</v>
      </c>
      <c r="I7" s="2">
        <f t="shared" si="59"/>
        <v>0</v>
      </c>
      <c r="J7" s="2">
        <f t="shared" si="60"/>
        <v>0</v>
      </c>
      <c r="K7" s="2">
        <f t="shared" si="61"/>
        <v>0</v>
      </c>
      <c r="L7" s="2">
        <f t="shared" si="62"/>
        <v>0</v>
      </c>
      <c r="M7" s="2">
        <f t="shared" si="63"/>
        <v>0</v>
      </c>
      <c r="O7" s="2" t="s">
        <v>24</v>
      </c>
      <c r="R7" s="2" t="s">
        <v>1039</v>
      </c>
      <c r="S7" s="2" t="s">
        <v>63</v>
      </c>
      <c r="T7" s="2" t="s">
        <v>118</v>
      </c>
      <c r="U7" s="2" t="s">
        <v>119</v>
      </c>
      <c r="V7" s="2" t="s">
        <v>1239</v>
      </c>
      <c r="W7" s="2" t="s">
        <v>81</v>
      </c>
      <c r="X7" s="2" t="s">
        <v>120</v>
      </c>
      <c r="Y7" s="2">
        <f t="shared" si="0"/>
        <v>0</v>
      </c>
      <c r="Z7" s="2">
        <f t="shared" si="1"/>
        <v>1</v>
      </c>
      <c r="AA7" s="2">
        <f t="shared" si="2"/>
        <v>0</v>
      </c>
      <c r="AB7" s="2">
        <f t="shared" si="3"/>
        <v>0</v>
      </c>
      <c r="AC7" s="2">
        <f t="shared" si="4"/>
        <v>1</v>
      </c>
      <c r="AD7" s="2">
        <f t="shared" si="64"/>
        <v>1</v>
      </c>
      <c r="AE7" s="2">
        <f t="shared" si="5"/>
        <v>1</v>
      </c>
      <c r="AF7" s="2">
        <f t="shared" si="65"/>
        <v>0</v>
      </c>
      <c r="AG7" s="2">
        <f t="shared" si="66"/>
        <v>1</v>
      </c>
      <c r="AH7" s="2">
        <f t="shared" si="67"/>
        <v>0</v>
      </c>
      <c r="AI7" s="2">
        <f t="shared" si="68"/>
        <v>1</v>
      </c>
      <c r="AJ7" s="2">
        <f t="shared" si="69"/>
        <v>0</v>
      </c>
      <c r="AK7" s="2">
        <f t="shared" si="70"/>
        <v>0</v>
      </c>
      <c r="AL7" s="2">
        <f t="shared" si="71"/>
        <v>1</v>
      </c>
      <c r="AM7" s="2">
        <f t="shared" si="72"/>
        <v>1</v>
      </c>
      <c r="AN7" s="2">
        <f t="shared" si="73"/>
        <v>0</v>
      </c>
      <c r="AO7" s="2">
        <f t="shared" si="74"/>
        <v>0</v>
      </c>
      <c r="AP7" s="2">
        <f t="shared" si="75"/>
        <v>1</v>
      </c>
      <c r="AQ7" s="2">
        <f t="shared" si="76"/>
        <v>0</v>
      </c>
      <c r="AR7" s="2">
        <f t="shared" si="77"/>
        <v>0</v>
      </c>
      <c r="AS7" s="2">
        <f t="shared" si="6"/>
        <v>0</v>
      </c>
      <c r="AT7" s="2">
        <f t="shared" si="78"/>
        <v>1</v>
      </c>
      <c r="AU7" s="2">
        <f t="shared" si="79"/>
        <v>0</v>
      </c>
      <c r="AV7" s="2">
        <f t="shared" si="80"/>
        <v>0</v>
      </c>
      <c r="AW7" s="2">
        <f t="shared" si="81"/>
        <v>0</v>
      </c>
      <c r="AX7" s="2">
        <f t="shared" si="82"/>
        <v>1</v>
      </c>
      <c r="AY7" s="2">
        <f t="shared" si="83"/>
        <v>0</v>
      </c>
      <c r="AZ7" s="2">
        <f t="shared" si="84"/>
        <v>0</v>
      </c>
      <c r="BA7" s="2">
        <f t="shared" si="85"/>
        <v>0</v>
      </c>
      <c r="BB7" s="2">
        <f t="shared" si="86"/>
        <v>0</v>
      </c>
      <c r="BC7" s="2">
        <f t="shared" si="87"/>
        <v>1</v>
      </c>
      <c r="BD7" s="2">
        <f t="shared" si="7"/>
        <v>0</v>
      </c>
      <c r="BE7" s="2">
        <f t="shared" si="8"/>
        <v>0</v>
      </c>
      <c r="BF7" s="2">
        <f t="shared" si="9"/>
        <v>0</v>
      </c>
      <c r="BG7" s="2">
        <f t="shared" si="10"/>
        <v>0</v>
      </c>
      <c r="BH7" s="2">
        <f t="shared" si="11"/>
        <v>0</v>
      </c>
      <c r="BI7" s="2">
        <f t="shared" si="12"/>
        <v>0</v>
      </c>
      <c r="BJ7" s="2">
        <f t="shared" si="13"/>
        <v>0</v>
      </c>
      <c r="BK7" s="2">
        <f t="shared" si="14"/>
        <v>0</v>
      </c>
      <c r="BL7" s="2">
        <f t="shared" si="15"/>
        <v>0</v>
      </c>
      <c r="BM7" s="2">
        <f t="shared" si="16"/>
        <v>0</v>
      </c>
      <c r="BN7" s="2">
        <f t="shared" si="17"/>
        <v>0</v>
      </c>
      <c r="BO7" s="2">
        <f t="shared" si="18"/>
        <v>0</v>
      </c>
      <c r="BP7" s="2">
        <f t="shared" si="19"/>
        <v>0</v>
      </c>
      <c r="BQ7" s="2">
        <f t="shared" si="20"/>
        <v>0</v>
      </c>
      <c r="BR7" s="2">
        <f t="shared" si="21"/>
        <v>0</v>
      </c>
      <c r="BS7" s="2">
        <f t="shared" si="22"/>
        <v>0</v>
      </c>
      <c r="BT7" s="2">
        <f t="shared" si="23"/>
        <v>0</v>
      </c>
      <c r="BU7" s="2">
        <f t="shared" si="24"/>
        <v>0</v>
      </c>
      <c r="BV7" s="2">
        <f t="shared" si="25"/>
        <v>0</v>
      </c>
      <c r="BW7" s="2">
        <f t="shared" si="26"/>
        <v>0</v>
      </c>
      <c r="BX7" s="2">
        <f t="shared" si="27"/>
        <v>0</v>
      </c>
      <c r="BY7" s="2">
        <f t="shared" si="28"/>
        <v>0</v>
      </c>
      <c r="BZ7" s="2">
        <f t="shared" si="29"/>
        <v>0</v>
      </c>
      <c r="CA7" s="2">
        <f t="shared" si="30"/>
        <v>0</v>
      </c>
      <c r="CB7" s="2">
        <f t="shared" si="31"/>
        <v>1</v>
      </c>
      <c r="CC7" s="2">
        <f t="shared" si="32"/>
        <v>0</v>
      </c>
      <c r="CD7" s="2">
        <f t="shared" si="33"/>
        <v>0</v>
      </c>
      <c r="CE7" s="2">
        <f t="shared" si="34"/>
        <v>0</v>
      </c>
      <c r="CF7" s="2">
        <f t="shared" si="35"/>
        <v>0</v>
      </c>
      <c r="CG7" s="2">
        <f t="shared" si="36"/>
        <v>0</v>
      </c>
      <c r="CH7" s="2">
        <f t="shared" si="37"/>
        <v>0</v>
      </c>
      <c r="CI7" s="2">
        <f t="shared" si="38"/>
        <v>0</v>
      </c>
      <c r="CJ7" s="2">
        <f t="shared" si="39"/>
        <v>0</v>
      </c>
      <c r="CK7" s="2">
        <f t="shared" si="40"/>
        <v>0</v>
      </c>
      <c r="CL7" s="2">
        <f t="shared" si="41"/>
        <v>0</v>
      </c>
      <c r="CM7" s="2">
        <f t="shared" si="42"/>
        <v>0</v>
      </c>
      <c r="CN7" s="2">
        <f t="shared" si="43"/>
        <v>0</v>
      </c>
      <c r="CO7" s="2">
        <f t="shared" si="44"/>
        <v>0</v>
      </c>
      <c r="CP7" s="2">
        <f t="shared" si="45"/>
        <v>0</v>
      </c>
      <c r="CQ7" s="2">
        <f t="shared" si="46"/>
        <v>0</v>
      </c>
      <c r="CR7" s="2">
        <f t="shared" si="47"/>
        <v>0</v>
      </c>
      <c r="CS7" s="2">
        <f t="shared" si="48"/>
        <v>0</v>
      </c>
      <c r="CT7" s="2">
        <f t="shared" si="49"/>
        <v>0</v>
      </c>
      <c r="CU7" s="2">
        <f t="shared" si="50"/>
        <v>1</v>
      </c>
      <c r="CV7" s="2">
        <f t="shared" si="51"/>
        <v>0</v>
      </c>
      <c r="CW7" s="2">
        <f t="shared" si="52"/>
        <v>0</v>
      </c>
      <c r="CX7" s="2">
        <f t="shared" si="53"/>
        <v>0</v>
      </c>
      <c r="CY7" s="2">
        <f t="shared" si="54"/>
        <v>0</v>
      </c>
      <c r="CZ7" s="2">
        <f t="shared" si="55"/>
        <v>1</v>
      </c>
    </row>
    <row r="8" spans="1:104" ht="96.6" x14ac:dyDescent="0.3">
      <c r="A8" s="2" t="s">
        <v>122</v>
      </c>
      <c r="B8" s="2" t="s">
        <v>123</v>
      </c>
      <c r="C8" s="2" t="s">
        <v>121</v>
      </c>
      <c r="D8" s="2">
        <v>3</v>
      </c>
      <c r="E8" s="2" t="s">
        <v>112</v>
      </c>
      <c r="F8" s="2">
        <f t="shared" si="56"/>
        <v>0</v>
      </c>
      <c r="G8" s="2">
        <f t="shared" si="57"/>
        <v>0</v>
      </c>
      <c r="H8" s="2">
        <f t="shared" si="58"/>
        <v>0</v>
      </c>
      <c r="I8" s="2">
        <f t="shared" si="59"/>
        <v>0</v>
      </c>
      <c r="J8" s="2">
        <f t="shared" si="60"/>
        <v>0</v>
      </c>
      <c r="K8" s="2">
        <f t="shared" si="61"/>
        <v>0</v>
      </c>
      <c r="L8" s="2">
        <f t="shared" si="62"/>
        <v>0</v>
      </c>
      <c r="M8" s="2">
        <f t="shared" si="63"/>
        <v>1</v>
      </c>
      <c r="N8" s="2" t="s">
        <v>124</v>
      </c>
      <c r="R8" s="2" t="s">
        <v>1040</v>
      </c>
      <c r="S8" s="2" t="s">
        <v>108</v>
      </c>
      <c r="V8" s="2" t="s">
        <v>1237</v>
      </c>
      <c r="Y8" s="2">
        <f t="shared" si="0"/>
        <v>1</v>
      </c>
      <c r="Z8" s="2">
        <f t="shared" si="1"/>
        <v>0</v>
      </c>
      <c r="AA8" s="2">
        <f t="shared" si="2"/>
        <v>0</v>
      </c>
      <c r="AB8" s="2">
        <f t="shared" si="3"/>
        <v>0</v>
      </c>
      <c r="AC8" s="2">
        <f t="shared" si="4"/>
        <v>1</v>
      </c>
      <c r="AD8" s="2">
        <f t="shared" si="64"/>
        <v>0</v>
      </c>
      <c r="AE8" s="2">
        <f t="shared" si="5"/>
        <v>0</v>
      </c>
      <c r="AF8" s="2">
        <f t="shared" si="65"/>
        <v>0</v>
      </c>
      <c r="AG8" s="2">
        <f t="shared" si="66"/>
        <v>0</v>
      </c>
      <c r="AH8" s="2">
        <f t="shared" si="67"/>
        <v>0</v>
      </c>
      <c r="AI8" s="2">
        <f t="shared" si="68"/>
        <v>0</v>
      </c>
      <c r="AJ8" s="2">
        <f t="shared" si="69"/>
        <v>0</v>
      </c>
      <c r="AK8" s="2">
        <f t="shared" si="70"/>
        <v>0</v>
      </c>
      <c r="AL8" s="2">
        <f t="shared" si="71"/>
        <v>0</v>
      </c>
      <c r="AM8" s="2">
        <f t="shared" si="72"/>
        <v>0</v>
      </c>
      <c r="AN8" s="2">
        <f t="shared" si="73"/>
        <v>0</v>
      </c>
      <c r="AO8" s="2">
        <f t="shared" si="74"/>
        <v>0</v>
      </c>
      <c r="AP8" s="2">
        <f t="shared" si="75"/>
        <v>0</v>
      </c>
      <c r="AQ8" s="2">
        <f t="shared" si="76"/>
        <v>0</v>
      </c>
      <c r="AR8" s="2">
        <f t="shared" si="77"/>
        <v>0</v>
      </c>
      <c r="AS8" s="2">
        <f t="shared" si="6"/>
        <v>0</v>
      </c>
      <c r="AT8" s="2">
        <f t="shared" si="78"/>
        <v>0</v>
      </c>
      <c r="AU8" s="2">
        <f t="shared" si="79"/>
        <v>0</v>
      </c>
      <c r="AV8" s="2">
        <f t="shared" si="80"/>
        <v>0</v>
      </c>
      <c r="AW8" s="2">
        <f t="shared" si="81"/>
        <v>0</v>
      </c>
      <c r="AX8" s="2">
        <f t="shared" si="82"/>
        <v>0</v>
      </c>
      <c r="AY8" s="2">
        <f t="shared" si="83"/>
        <v>0</v>
      </c>
      <c r="AZ8" s="2">
        <f t="shared" si="84"/>
        <v>0</v>
      </c>
      <c r="BA8" s="2">
        <f t="shared" si="85"/>
        <v>0</v>
      </c>
      <c r="BB8" s="2">
        <f t="shared" si="86"/>
        <v>0</v>
      </c>
      <c r="BC8" s="2">
        <f t="shared" si="87"/>
        <v>0</v>
      </c>
      <c r="BD8" s="2">
        <f t="shared" si="7"/>
        <v>1</v>
      </c>
      <c r="BE8" s="2">
        <f t="shared" si="8"/>
        <v>0</v>
      </c>
      <c r="BF8" s="2">
        <f t="shared" si="9"/>
        <v>0</v>
      </c>
      <c r="BG8" s="2">
        <f t="shared" si="10"/>
        <v>0</v>
      </c>
      <c r="BH8" s="2">
        <f t="shared" si="11"/>
        <v>1</v>
      </c>
      <c r="BI8" s="2">
        <f t="shared" si="12"/>
        <v>0</v>
      </c>
      <c r="BJ8" s="2">
        <f t="shared" si="13"/>
        <v>0</v>
      </c>
      <c r="BK8" s="2">
        <f t="shared" si="14"/>
        <v>0</v>
      </c>
      <c r="BL8" s="2">
        <f t="shared" si="15"/>
        <v>0</v>
      </c>
      <c r="BM8" s="2">
        <f t="shared" si="16"/>
        <v>0</v>
      </c>
      <c r="BN8" s="2">
        <f t="shared" si="17"/>
        <v>0</v>
      </c>
      <c r="BO8" s="2">
        <f t="shared" si="18"/>
        <v>0</v>
      </c>
      <c r="BP8" s="2">
        <f t="shared" si="19"/>
        <v>0</v>
      </c>
      <c r="BQ8" s="2">
        <f t="shared" si="20"/>
        <v>0</v>
      </c>
      <c r="BR8" s="2">
        <f t="shared" si="21"/>
        <v>0</v>
      </c>
      <c r="BS8" s="2">
        <f t="shared" si="22"/>
        <v>0</v>
      </c>
      <c r="BT8" s="2">
        <f t="shared" si="23"/>
        <v>0</v>
      </c>
      <c r="BU8" s="2">
        <f t="shared" si="24"/>
        <v>0</v>
      </c>
      <c r="BV8" s="2">
        <f t="shared" si="25"/>
        <v>0</v>
      </c>
      <c r="BW8" s="2">
        <f t="shared" si="26"/>
        <v>0</v>
      </c>
      <c r="BX8" s="2">
        <f t="shared" si="27"/>
        <v>0</v>
      </c>
      <c r="BY8" s="2">
        <f t="shared" si="28"/>
        <v>0</v>
      </c>
      <c r="BZ8" s="2">
        <f t="shared" si="29"/>
        <v>0</v>
      </c>
      <c r="CA8" s="2">
        <f t="shared" si="30"/>
        <v>0</v>
      </c>
      <c r="CB8" s="2">
        <f t="shared" si="31"/>
        <v>0</v>
      </c>
      <c r="CC8" s="2">
        <f t="shared" si="32"/>
        <v>0</v>
      </c>
      <c r="CD8" s="2">
        <f t="shared" si="33"/>
        <v>0</v>
      </c>
      <c r="CE8" s="2">
        <f t="shared" si="34"/>
        <v>0</v>
      </c>
      <c r="CF8" s="2">
        <f t="shared" si="35"/>
        <v>0</v>
      </c>
      <c r="CG8" s="2">
        <f t="shared" si="36"/>
        <v>0</v>
      </c>
      <c r="CH8" s="2">
        <f t="shared" si="37"/>
        <v>0</v>
      </c>
      <c r="CI8" s="2">
        <f t="shared" si="38"/>
        <v>0</v>
      </c>
      <c r="CJ8" s="2">
        <f t="shared" si="39"/>
        <v>0</v>
      </c>
      <c r="CK8" s="2">
        <f t="shared" si="40"/>
        <v>0</v>
      </c>
      <c r="CL8" s="2">
        <f t="shared" si="41"/>
        <v>1</v>
      </c>
      <c r="CM8" s="2">
        <f t="shared" si="42"/>
        <v>0</v>
      </c>
      <c r="CN8" s="2">
        <f t="shared" si="43"/>
        <v>0</v>
      </c>
      <c r="CO8" s="2">
        <f t="shared" si="44"/>
        <v>0</v>
      </c>
      <c r="CP8" s="2">
        <f t="shared" si="45"/>
        <v>0</v>
      </c>
      <c r="CQ8" s="2">
        <f t="shared" si="46"/>
        <v>0</v>
      </c>
      <c r="CR8" s="2">
        <f t="shared" si="47"/>
        <v>0</v>
      </c>
      <c r="CS8" s="2">
        <f t="shared" si="48"/>
        <v>0</v>
      </c>
      <c r="CT8" s="2">
        <f t="shared" si="49"/>
        <v>0</v>
      </c>
      <c r="CU8" s="2">
        <f t="shared" si="50"/>
        <v>1</v>
      </c>
      <c r="CV8" s="2">
        <f t="shared" si="51"/>
        <v>0</v>
      </c>
      <c r="CW8" s="2">
        <f t="shared" si="52"/>
        <v>0</v>
      </c>
      <c r="CX8" s="2">
        <f t="shared" si="53"/>
        <v>0</v>
      </c>
      <c r="CY8" s="2">
        <f t="shared" si="54"/>
        <v>0</v>
      </c>
      <c r="CZ8" s="2">
        <f t="shared" si="55"/>
        <v>1</v>
      </c>
    </row>
    <row r="9" spans="1:104" ht="124.2" x14ac:dyDescent="0.3">
      <c r="A9" s="2" t="s">
        <v>578</v>
      </c>
      <c r="B9" s="2" t="s">
        <v>579</v>
      </c>
      <c r="C9" s="2" t="s">
        <v>125</v>
      </c>
      <c r="D9" s="2" t="s">
        <v>580</v>
      </c>
      <c r="E9" s="2" t="s">
        <v>112</v>
      </c>
      <c r="F9" s="2">
        <f t="shared" si="56"/>
        <v>0</v>
      </c>
      <c r="G9" s="2">
        <f t="shared" si="57"/>
        <v>0</v>
      </c>
      <c r="H9" s="2">
        <f t="shared" si="58"/>
        <v>0</v>
      </c>
      <c r="I9" s="2">
        <f t="shared" si="59"/>
        <v>0</v>
      </c>
      <c r="J9" s="2">
        <f t="shared" si="60"/>
        <v>0</v>
      </c>
      <c r="K9" s="2">
        <f t="shared" si="61"/>
        <v>0</v>
      </c>
      <c r="L9" s="2">
        <f t="shared" si="62"/>
        <v>0</v>
      </c>
      <c r="M9" s="2">
        <f t="shared" si="63"/>
        <v>1</v>
      </c>
      <c r="N9" s="2" t="s">
        <v>40</v>
      </c>
      <c r="O9" s="2" t="s">
        <v>15</v>
      </c>
      <c r="S9" s="2" t="s">
        <v>108</v>
      </c>
      <c r="V9" s="2" t="s">
        <v>1239</v>
      </c>
      <c r="W9" s="2" t="s">
        <v>81</v>
      </c>
      <c r="X9" s="2" t="s">
        <v>89</v>
      </c>
      <c r="Y9" s="2">
        <f t="shared" si="0"/>
        <v>1</v>
      </c>
      <c r="Z9" s="2">
        <f t="shared" si="1"/>
        <v>1</v>
      </c>
      <c r="AA9" s="2">
        <f t="shared" si="2"/>
        <v>0</v>
      </c>
      <c r="AB9" s="2">
        <f t="shared" si="3"/>
        <v>0</v>
      </c>
      <c r="AC9" s="2">
        <f t="shared" si="4"/>
        <v>0</v>
      </c>
      <c r="AD9" s="2">
        <f t="shared" si="64"/>
        <v>0</v>
      </c>
      <c r="AE9" s="2">
        <f t="shared" si="5"/>
        <v>1</v>
      </c>
      <c r="AF9" s="2">
        <f t="shared" si="65"/>
        <v>0</v>
      </c>
      <c r="AG9" s="2">
        <f t="shared" si="66"/>
        <v>0</v>
      </c>
      <c r="AH9" s="2">
        <f t="shared" si="67"/>
        <v>0</v>
      </c>
      <c r="AI9" s="2">
        <f t="shared" si="68"/>
        <v>0</v>
      </c>
      <c r="AJ9" s="2">
        <f t="shared" si="69"/>
        <v>0</v>
      </c>
      <c r="AK9" s="2">
        <f t="shared" si="70"/>
        <v>0</v>
      </c>
      <c r="AL9" s="2">
        <f t="shared" si="71"/>
        <v>0</v>
      </c>
      <c r="AM9" s="2">
        <f t="shared" si="72"/>
        <v>0</v>
      </c>
      <c r="AN9" s="2">
        <f t="shared" si="73"/>
        <v>0</v>
      </c>
      <c r="AO9" s="2">
        <f t="shared" si="74"/>
        <v>0</v>
      </c>
      <c r="AP9" s="2">
        <f t="shared" si="75"/>
        <v>0</v>
      </c>
      <c r="AQ9" s="2">
        <f t="shared" si="76"/>
        <v>0</v>
      </c>
      <c r="AR9" s="2">
        <f t="shared" si="77"/>
        <v>0</v>
      </c>
      <c r="AS9" s="2">
        <f t="shared" si="6"/>
        <v>0</v>
      </c>
      <c r="AT9" s="2">
        <f t="shared" si="78"/>
        <v>1</v>
      </c>
      <c r="AU9" s="2">
        <f t="shared" si="79"/>
        <v>0</v>
      </c>
      <c r="AV9" s="2">
        <f t="shared" si="80"/>
        <v>0</v>
      </c>
      <c r="AW9" s="2">
        <f t="shared" si="81"/>
        <v>0</v>
      </c>
      <c r="AX9" s="2">
        <f t="shared" si="82"/>
        <v>0</v>
      </c>
      <c r="AY9" s="2">
        <f t="shared" si="83"/>
        <v>0</v>
      </c>
      <c r="AZ9" s="2">
        <f t="shared" si="84"/>
        <v>0</v>
      </c>
      <c r="BA9" s="2">
        <f t="shared" si="85"/>
        <v>0</v>
      </c>
      <c r="BB9" s="2">
        <f t="shared" si="86"/>
        <v>0</v>
      </c>
      <c r="BC9" s="2">
        <f t="shared" si="87"/>
        <v>1</v>
      </c>
      <c r="BD9" s="2">
        <f t="shared" si="7"/>
        <v>1</v>
      </c>
      <c r="BE9" s="2">
        <f t="shared" si="8"/>
        <v>0</v>
      </c>
      <c r="BF9" s="2">
        <f t="shared" si="9"/>
        <v>0</v>
      </c>
      <c r="BG9" s="2">
        <f t="shared" si="10"/>
        <v>0</v>
      </c>
      <c r="BH9" s="2">
        <f t="shared" si="11"/>
        <v>0</v>
      </c>
      <c r="BI9" s="2">
        <f t="shared" si="12"/>
        <v>0</v>
      </c>
      <c r="BJ9" s="2">
        <f t="shared" si="13"/>
        <v>0</v>
      </c>
      <c r="BK9" s="2">
        <f t="shared" si="14"/>
        <v>0</v>
      </c>
      <c r="BL9" s="2">
        <f t="shared" si="15"/>
        <v>0</v>
      </c>
      <c r="BM9" s="2">
        <f t="shared" si="16"/>
        <v>0</v>
      </c>
      <c r="BN9" s="2">
        <f t="shared" si="17"/>
        <v>0</v>
      </c>
      <c r="BO9" s="2">
        <f t="shared" si="18"/>
        <v>0</v>
      </c>
      <c r="BP9" s="2">
        <f t="shared" si="19"/>
        <v>0</v>
      </c>
      <c r="BQ9" s="2">
        <f t="shared" si="20"/>
        <v>0</v>
      </c>
      <c r="BR9" s="2">
        <f t="shared" si="21"/>
        <v>0</v>
      </c>
      <c r="BS9" s="2">
        <f t="shared" si="22"/>
        <v>0</v>
      </c>
      <c r="BT9" s="2">
        <f t="shared" si="23"/>
        <v>0</v>
      </c>
      <c r="BU9" s="2">
        <f t="shared" si="24"/>
        <v>0</v>
      </c>
      <c r="BV9" s="2">
        <f t="shared" si="25"/>
        <v>0</v>
      </c>
      <c r="BW9" s="2">
        <f t="shared" si="26"/>
        <v>0</v>
      </c>
      <c r="BX9" s="2">
        <f t="shared" si="27"/>
        <v>0</v>
      </c>
      <c r="BY9" s="2">
        <f t="shared" si="28"/>
        <v>0</v>
      </c>
      <c r="BZ9" s="2">
        <f t="shared" si="29"/>
        <v>0</v>
      </c>
      <c r="CA9" s="2">
        <f t="shared" si="30"/>
        <v>0</v>
      </c>
      <c r="CB9" s="2">
        <f t="shared" si="31"/>
        <v>0</v>
      </c>
      <c r="CC9" s="2">
        <f t="shared" si="32"/>
        <v>0</v>
      </c>
      <c r="CD9" s="2">
        <f t="shared" si="33"/>
        <v>0</v>
      </c>
      <c r="CE9" s="2">
        <f t="shared" si="34"/>
        <v>1</v>
      </c>
      <c r="CF9" s="2">
        <f t="shared" si="35"/>
        <v>0</v>
      </c>
      <c r="CG9" s="2">
        <f t="shared" si="36"/>
        <v>0</v>
      </c>
      <c r="CH9" s="2">
        <f t="shared" si="37"/>
        <v>0</v>
      </c>
      <c r="CI9" s="2">
        <f t="shared" si="38"/>
        <v>0</v>
      </c>
      <c r="CJ9" s="2">
        <f t="shared" si="39"/>
        <v>0</v>
      </c>
      <c r="CK9" s="2">
        <f t="shared" si="40"/>
        <v>0</v>
      </c>
      <c r="CL9" s="2">
        <f t="shared" si="41"/>
        <v>0</v>
      </c>
      <c r="CM9" s="2">
        <f t="shared" si="42"/>
        <v>0</v>
      </c>
      <c r="CN9" s="2">
        <f t="shared" si="43"/>
        <v>0</v>
      </c>
      <c r="CO9" s="2">
        <f t="shared" si="44"/>
        <v>0</v>
      </c>
      <c r="CP9" s="2">
        <f t="shared" si="45"/>
        <v>0</v>
      </c>
      <c r="CQ9" s="2">
        <f t="shared" si="46"/>
        <v>0</v>
      </c>
      <c r="CR9" s="2">
        <f t="shared" si="47"/>
        <v>0</v>
      </c>
      <c r="CS9" s="2">
        <f t="shared" si="48"/>
        <v>0</v>
      </c>
      <c r="CT9" s="2">
        <f t="shared" si="49"/>
        <v>0</v>
      </c>
      <c r="CU9" s="2">
        <f t="shared" si="50"/>
        <v>0</v>
      </c>
      <c r="CV9" s="2">
        <f t="shared" si="51"/>
        <v>0</v>
      </c>
      <c r="CW9" s="2">
        <f t="shared" si="52"/>
        <v>0</v>
      </c>
      <c r="CX9" s="2">
        <f t="shared" si="53"/>
        <v>0</v>
      </c>
      <c r="CY9" s="2">
        <f t="shared" si="54"/>
        <v>0</v>
      </c>
      <c r="CZ9" s="2">
        <f t="shared" si="55"/>
        <v>0</v>
      </c>
    </row>
    <row r="10" spans="1:104" ht="69" x14ac:dyDescent="0.3">
      <c r="A10" s="2" t="s">
        <v>126</v>
      </c>
      <c r="B10" s="2" t="s">
        <v>127</v>
      </c>
      <c r="C10" s="2" t="s">
        <v>128</v>
      </c>
      <c r="D10" s="2">
        <v>1</v>
      </c>
      <c r="E10" s="2" t="s">
        <v>5</v>
      </c>
      <c r="F10" s="2">
        <f t="shared" si="56"/>
        <v>1</v>
      </c>
      <c r="G10" s="2">
        <f t="shared" si="57"/>
        <v>0</v>
      </c>
      <c r="H10" s="2">
        <f t="shared" si="58"/>
        <v>0</v>
      </c>
      <c r="I10" s="2">
        <f t="shared" si="59"/>
        <v>0</v>
      </c>
      <c r="J10" s="2">
        <f t="shared" si="60"/>
        <v>0</v>
      </c>
      <c r="K10" s="2">
        <f t="shared" si="61"/>
        <v>0</v>
      </c>
      <c r="L10" s="2">
        <f t="shared" si="62"/>
        <v>0</v>
      </c>
      <c r="M10" s="2">
        <f t="shared" si="63"/>
        <v>0</v>
      </c>
      <c r="N10" s="2" t="s">
        <v>22</v>
      </c>
      <c r="S10" s="2" t="s">
        <v>108</v>
      </c>
      <c r="V10" s="2" t="s">
        <v>1239</v>
      </c>
      <c r="W10" s="2" t="s">
        <v>80</v>
      </c>
      <c r="X10" s="2" t="s">
        <v>88</v>
      </c>
      <c r="Y10" s="2">
        <f t="shared" si="0"/>
        <v>1</v>
      </c>
      <c r="Z10" s="2">
        <f t="shared" si="1"/>
        <v>0</v>
      </c>
      <c r="AA10" s="2">
        <f t="shared" si="2"/>
        <v>0</v>
      </c>
      <c r="AB10" s="2">
        <f t="shared" si="3"/>
        <v>0</v>
      </c>
      <c r="AC10" s="2">
        <f t="shared" si="4"/>
        <v>0</v>
      </c>
      <c r="AD10" s="2">
        <f t="shared" si="64"/>
        <v>0</v>
      </c>
      <c r="AE10" s="2">
        <f t="shared" si="5"/>
        <v>1</v>
      </c>
      <c r="AF10" s="2">
        <f t="shared" si="65"/>
        <v>0</v>
      </c>
      <c r="AG10" s="2">
        <f t="shared" si="66"/>
        <v>0</v>
      </c>
      <c r="AH10" s="2">
        <f t="shared" si="67"/>
        <v>0</v>
      </c>
      <c r="AI10" s="2">
        <f t="shared" si="68"/>
        <v>0</v>
      </c>
      <c r="AJ10" s="2">
        <f t="shared" si="69"/>
        <v>0</v>
      </c>
      <c r="AK10" s="2">
        <f t="shared" si="70"/>
        <v>0</v>
      </c>
      <c r="AL10" s="2">
        <f t="shared" si="71"/>
        <v>0</v>
      </c>
      <c r="AM10" s="2">
        <f t="shared" si="72"/>
        <v>0</v>
      </c>
      <c r="AN10" s="2">
        <f t="shared" si="73"/>
        <v>0</v>
      </c>
      <c r="AO10" s="2">
        <f t="shared" si="74"/>
        <v>0</v>
      </c>
      <c r="AP10" s="2">
        <f t="shared" si="75"/>
        <v>0</v>
      </c>
      <c r="AQ10" s="2">
        <f t="shared" si="76"/>
        <v>0</v>
      </c>
      <c r="AR10" s="2">
        <f t="shared" si="77"/>
        <v>1</v>
      </c>
      <c r="AS10" s="2">
        <f t="shared" si="6"/>
        <v>0</v>
      </c>
      <c r="AT10" s="2">
        <f t="shared" si="78"/>
        <v>0</v>
      </c>
      <c r="AU10" s="2">
        <f t="shared" si="79"/>
        <v>0</v>
      </c>
      <c r="AV10" s="2">
        <f t="shared" si="80"/>
        <v>0</v>
      </c>
      <c r="AW10" s="2">
        <f t="shared" si="81"/>
        <v>0</v>
      </c>
      <c r="AX10" s="2">
        <f t="shared" si="82"/>
        <v>0</v>
      </c>
      <c r="AY10" s="2">
        <f t="shared" si="83"/>
        <v>0</v>
      </c>
      <c r="AZ10" s="2">
        <f t="shared" si="84"/>
        <v>0</v>
      </c>
      <c r="BA10" s="2">
        <f t="shared" si="85"/>
        <v>1</v>
      </c>
      <c r="BB10" s="2">
        <f t="shared" si="86"/>
        <v>0</v>
      </c>
      <c r="BC10" s="2">
        <f t="shared" si="87"/>
        <v>0</v>
      </c>
      <c r="BD10" s="2">
        <f t="shared" si="7"/>
        <v>0</v>
      </c>
      <c r="BE10" s="2">
        <f t="shared" si="8"/>
        <v>0</v>
      </c>
      <c r="BF10" s="2">
        <f t="shared" si="9"/>
        <v>0</v>
      </c>
      <c r="BG10" s="2">
        <f t="shared" si="10"/>
        <v>0</v>
      </c>
      <c r="BH10" s="2">
        <f t="shared" si="11"/>
        <v>0</v>
      </c>
      <c r="BI10" s="2">
        <f t="shared" si="12"/>
        <v>0</v>
      </c>
      <c r="BJ10" s="2">
        <f t="shared" si="13"/>
        <v>0</v>
      </c>
      <c r="BK10" s="2">
        <f t="shared" si="14"/>
        <v>0</v>
      </c>
      <c r="BL10" s="2">
        <f t="shared" si="15"/>
        <v>0</v>
      </c>
      <c r="BM10" s="2">
        <f t="shared" si="16"/>
        <v>0</v>
      </c>
      <c r="BN10" s="2">
        <f t="shared" si="17"/>
        <v>0</v>
      </c>
      <c r="BO10" s="2">
        <f t="shared" si="18"/>
        <v>1</v>
      </c>
      <c r="BP10" s="2">
        <f t="shared" si="19"/>
        <v>0</v>
      </c>
      <c r="BQ10" s="2">
        <f t="shared" si="20"/>
        <v>0</v>
      </c>
      <c r="BR10" s="2">
        <f t="shared" si="21"/>
        <v>0</v>
      </c>
      <c r="BS10" s="2">
        <f t="shared" si="22"/>
        <v>0</v>
      </c>
      <c r="BT10" s="2">
        <f t="shared" si="23"/>
        <v>0</v>
      </c>
      <c r="BU10" s="2">
        <f t="shared" si="24"/>
        <v>0</v>
      </c>
      <c r="BV10" s="2">
        <f t="shared" si="25"/>
        <v>0</v>
      </c>
      <c r="BW10" s="2">
        <f t="shared" si="26"/>
        <v>0</v>
      </c>
      <c r="BX10" s="2">
        <f t="shared" si="27"/>
        <v>0</v>
      </c>
      <c r="BY10" s="2">
        <f t="shared" si="28"/>
        <v>0</v>
      </c>
      <c r="BZ10" s="2">
        <f t="shared" si="29"/>
        <v>0</v>
      </c>
      <c r="CA10" s="2">
        <f t="shared" si="30"/>
        <v>0</v>
      </c>
      <c r="CB10" s="2">
        <f t="shared" si="31"/>
        <v>0</v>
      </c>
      <c r="CC10" s="2">
        <f t="shared" si="32"/>
        <v>0</v>
      </c>
      <c r="CD10" s="2">
        <f t="shared" si="33"/>
        <v>0</v>
      </c>
      <c r="CE10" s="2">
        <f t="shared" si="34"/>
        <v>0</v>
      </c>
      <c r="CF10" s="2">
        <f t="shared" si="35"/>
        <v>0</v>
      </c>
      <c r="CG10" s="2">
        <f t="shared" si="36"/>
        <v>0</v>
      </c>
      <c r="CH10" s="2">
        <f t="shared" si="37"/>
        <v>0</v>
      </c>
      <c r="CI10" s="2">
        <f t="shared" si="38"/>
        <v>0</v>
      </c>
      <c r="CJ10" s="2">
        <f t="shared" si="39"/>
        <v>0</v>
      </c>
      <c r="CK10" s="2">
        <f t="shared" si="40"/>
        <v>0</v>
      </c>
      <c r="CL10" s="2">
        <f t="shared" si="41"/>
        <v>0</v>
      </c>
      <c r="CM10" s="2">
        <f t="shared" si="42"/>
        <v>0</v>
      </c>
      <c r="CN10" s="2">
        <f t="shared" si="43"/>
        <v>0</v>
      </c>
      <c r="CO10" s="2">
        <f t="shared" si="44"/>
        <v>0</v>
      </c>
      <c r="CP10" s="2">
        <f t="shared" si="45"/>
        <v>0</v>
      </c>
      <c r="CQ10" s="2">
        <f t="shared" si="46"/>
        <v>0</v>
      </c>
      <c r="CR10" s="2">
        <f t="shared" si="47"/>
        <v>0</v>
      </c>
      <c r="CS10" s="2">
        <f t="shared" si="48"/>
        <v>0</v>
      </c>
      <c r="CT10" s="2">
        <f t="shared" si="49"/>
        <v>0</v>
      </c>
      <c r="CU10" s="2">
        <f t="shared" si="50"/>
        <v>0</v>
      </c>
      <c r="CV10" s="2">
        <f t="shared" si="51"/>
        <v>0</v>
      </c>
      <c r="CW10" s="2">
        <f t="shared" si="52"/>
        <v>0</v>
      </c>
      <c r="CX10" s="2">
        <f t="shared" si="53"/>
        <v>0</v>
      </c>
      <c r="CY10" s="2">
        <f t="shared" si="54"/>
        <v>0</v>
      </c>
      <c r="CZ10" s="2">
        <f t="shared" si="55"/>
        <v>0</v>
      </c>
    </row>
    <row r="11" spans="1:104" ht="69" x14ac:dyDescent="0.3">
      <c r="A11" s="2" t="s">
        <v>129</v>
      </c>
      <c r="B11" s="2" t="s">
        <v>130</v>
      </c>
      <c r="C11" s="2" t="s">
        <v>128</v>
      </c>
      <c r="D11" s="2">
        <v>2</v>
      </c>
      <c r="E11" s="2" t="s">
        <v>5</v>
      </c>
      <c r="F11" s="2">
        <f t="shared" si="56"/>
        <v>1</v>
      </c>
      <c r="G11" s="2">
        <f t="shared" si="57"/>
        <v>0</v>
      </c>
      <c r="H11" s="2">
        <f t="shared" si="58"/>
        <v>0</v>
      </c>
      <c r="I11" s="2">
        <f t="shared" si="59"/>
        <v>0</v>
      </c>
      <c r="J11" s="2">
        <f t="shared" si="60"/>
        <v>0</v>
      </c>
      <c r="K11" s="2">
        <f t="shared" si="61"/>
        <v>0</v>
      </c>
      <c r="L11" s="2">
        <f t="shared" si="62"/>
        <v>0</v>
      </c>
      <c r="M11" s="2">
        <f t="shared" si="63"/>
        <v>0</v>
      </c>
      <c r="N11" s="2" t="s">
        <v>44</v>
      </c>
      <c r="R11" s="2" t="s">
        <v>39</v>
      </c>
      <c r="S11" s="2" t="s">
        <v>63</v>
      </c>
      <c r="T11" s="2" t="s">
        <v>68</v>
      </c>
      <c r="U11" s="2" t="s">
        <v>131</v>
      </c>
      <c r="V11" s="2" t="s">
        <v>1239</v>
      </c>
      <c r="W11" s="2" t="s">
        <v>81</v>
      </c>
      <c r="X11" s="2" t="s">
        <v>88</v>
      </c>
      <c r="Y11" s="2">
        <f t="shared" si="0"/>
        <v>1</v>
      </c>
      <c r="Z11" s="2">
        <f t="shared" si="1"/>
        <v>0</v>
      </c>
      <c r="AA11" s="2">
        <f t="shared" si="2"/>
        <v>0</v>
      </c>
      <c r="AB11" s="2">
        <f t="shared" si="3"/>
        <v>0</v>
      </c>
      <c r="AC11" s="2">
        <f t="shared" si="4"/>
        <v>1</v>
      </c>
      <c r="AD11" s="2">
        <f t="shared" si="64"/>
        <v>1</v>
      </c>
      <c r="AE11" s="2">
        <f t="shared" si="5"/>
        <v>1</v>
      </c>
      <c r="AF11" s="2">
        <f t="shared" si="65"/>
        <v>0</v>
      </c>
      <c r="AG11" s="2">
        <f t="shared" si="66"/>
        <v>0</v>
      </c>
      <c r="AH11" s="2">
        <f t="shared" si="67"/>
        <v>0</v>
      </c>
      <c r="AI11" s="2">
        <f t="shared" si="68"/>
        <v>1</v>
      </c>
      <c r="AJ11" s="2">
        <f t="shared" si="69"/>
        <v>0</v>
      </c>
      <c r="AK11" s="2">
        <f t="shared" si="70"/>
        <v>0</v>
      </c>
      <c r="AL11" s="2">
        <f t="shared" si="71"/>
        <v>0</v>
      </c>
      <c r="AM11" s="2">
        <f t="shared" si="72"/>
        <v>1</v>
      </c>
      <c r="AN11" s="2">
        <f t="shared" si="73"/>
        <v>0</v>
      </c>
      <c r="AO11" s="2">
        <f t="shared" si="74"/>
        <v>0</v>
      </c>
      <c r="AP11" s="2">
        <f t="shared" si="75"/>
        <v>1</v>
      </c>
      <c r="AQ11" s="2">
        <f t="shared" si="76"/>
        <v>0</v>
      </c>
      <c r="AR11" s="2">
        <f t="shared" si="77"/>
        <v>0</v>
      </c>
      <c r="AS11" s="2">
        <f t="shared" si="6"/>
        <v>0</v>
      </c>
      <c r="AT11" s="2">
        <f t="shared" si="78"/>
        <v>1</v>
      </c>
      <c r="AU11" s="2">
        <f t="shared" si="79"/>
        <v>0</v>
      </c>
      <c r="AV11" s="2">
        <f t="shared" si="80"/>
        <v>0</v>
      </c>
      <c r="AW11" s="2">
        <f t="shared" si="81"/>
        <v>0</v>
      </c>
      <c r="AX11" s="2">
        <f t="shared" si="82"/>
        <v>0</v>
      </c>
      <c r="AY11" s="2">
        <f t="shared" si="83"/>
        <v>0</v>
      </c>
      <c r="AZ11" s="2">
        <f t="shared" si="84"/>
        <v>0</v>
      </c>
      <c r="BA11" s="2">
        <f t="shared" si="85"/>
        <v>1</v>
      </c>
      <c r="BB11" s="2">
        <f t="shared" si="86"/>
        <v>0</v>
      </c>
      <c r="BC11" s="2">
        <f t="shared" si="87"/>
        <v>0</v>
      </c>
      <c r="BD11" s="2">
        <f t="shared" si="7"/>
        <v>0</v>
      </c>
      <c r="BE11" s="2">
        <f t="shared" si="8"/>
        <v>0</v>
      </c>
      <c r="BF11" s="2">
        <f t="shared" si="9"/>
        <v>0</v>
      </c>
      <c r="BG11" s="2">
        <f t="shared" si="10"/>
        <v>0</v>
      </c>
      <c r="BH11" s="2">
        <f t="shared" si="11"/>
        <v>1</v>
      </c>
      <c r="BI11" s="2">
        <f t="shared" si="12"/>
        <v>0</v>
      </c>
      <c r="BJ11" s="2">
        <f t="shared" si="13"/>
        <v>0</v>
      </c>
      <c r="BK11" s="2">
        <f t="shared" si="14"/>
        <v>0</v>
      </c>
      <c r="BL11" s="2">
        <f t="shared" si="15"/>
        <v>0</v>
      </c>
      <c r="BM11" s="2">
        <f t="shared" si="16"/>
        <v>0</v>
      </c>
      <c r="BN11" s="2">
        <f t="shared" si="17"/>
        <v>0</v>
      </c>
      <c r="BO11" s="2">
        <f t="shared" si="18"/>
        <v>0</v>
      </c>
      <c r="BP11" s="2">
        <f t="shared" si="19"/>
        <v>0</v>
      </c>
      <c r="BQ11" s="2">
        <f t="shared" si="20"/>
        <v>0</v>
      </c>
      <c r="BR11" s="2">
        <f t="shared" si="21"/>
        <v>0</v>
      </c>
      <c r="BS11" s="2">
        <f t="shared" si="22"/>
        <v>0</v>
      </c>
      <c r="BT11" s="2">
        <f t="shared" si="23"/>
        <v>0</v>
      </c>
      <c r="BU11" s="2">
        <f t="shared" si="24"/>
        <v>0</v>
      </c>
      <c r="BV11" s="2">
        <f t="shared" si="25"/>
        <v>0</v>
      </c>
      <c r="BW11" s="2">
        <f t="shared" si="26"/>
        <v>0</v>
      </c>
      <c r="BX11" s="2">
        <f t="shared" si="27"/>
        <v>0</v>
      </c>
      <c r="BY11" s="2">
        <f t="shared" si="28"/>
        <v>0</v>
      </c>
      <c r="BZ11" s="2">
        <f t="shared" si="29"/>
        <v>0</v>
      </c>
      <c r="CA11" s="2">
        <f t="shared" si="30"/>
        <v>0</v>
      </c>
      <c r="CB11" s="2">
        <f t="shared" si="31"/>
        <v>0</v>
      </c>
      <c r="CC11" s="2">
        <f t="shared" si="32"/>
        <v>0</v>
      </c>
      <c r="CD11" s="2">
        <f t="shared" si="33"/>
        <v>0</v>
      </c>
      <c r="CE11" s="2">
        <f t="shared" si="34"/>
        <v>0</v>
      </c>
      <c r="CF11" s="2">
        <f t="shared" si="35"/>
        <v>0</v>
      </c>
      <c r="CG11" s="2">
        <f t="shared" si="36"/>
        <v>0</v>
      </c>
      <c r="CH11" s="2">
        <f t="shared" si="37"/>
        <v>0</v>
      </c>
      <c r="CI11" s="2">
        <f t="shared" si="38"/>
        <v>0</v>
      </c>
      <c r="CJ11" s="2">
        <f t="shared" si="39"/>
        <v>0</v>
      </c>
      <c r="CK11" s="2">
        <f t="shared" si="40"/>
        <v>0</v>
      </c>
      <c r="CL11" s="2">
        <f t="shared" si="41"/>
        <v>0</v>
      </c>
      <c r="CM11" s="2">
        <f t="shared" si="42"/>
        <v>0</v>
      </c>
      <c r="CN11" s="2">
        <f t="shared" si="43"/>
        <v>0</v>
      </c>
      <c r="CO11" s="2">
        <f t="shared" si="44"/>
        <v>0</v>
      </c>
      <c r="CP11" s="2">
        <f t="shared" si="45"/>
        <v>0</v>
      </c>
      <c r="CQ11" s="2">
        <f t="shared" si="46"/>
        <v>0</v>
      </c>
      <c r="CR11" s="2">
        <f t="shared" si="47"/>
        <v>0</v>
      </c>
      <c r="CS11" s="2">
        <f t="shared" si="48"/>
        <v>0</v>
      </c>
      <c r="CT11" s="2">
        <f t="shared" si="49"/>
        <v>0</v>
      </c>
      <c r="CU11" s="2">
        <f t="shared" si="50"/>
        <v>0</v>
      </c>
      <c r="CV11" s="2">
        <f t="shared" si="51"/>
        <v>0</v>
      </c>
      <c r="CW11" s="2">
        <f t="shared" si="52"/>
        <v>0</v>
      </c>
      <c r="CX11" s="2">
        <f t="shared" si="53"/>
        <v>0</v>
      </c>
      <c r="CY11" s="2">
        <f t="shared" si="54"/>
        <v>0</v>
      </c>
      <c r="CZ11" s="2">
        <f t="shared" si="55"/>
        <v>1</v>
      </c>
    </row>
    <row r="12" spans="1:104" ht="41.4" x14ac:dyDescent="0.3">
      <c r="A12" s="2" t="s">
        <v>132</v>
      </c>
      <c r="B12" s="2" t="s">
        <v>133</v>
      </c>
      <c r="C12" s="2" t="s">
        <v>128</v>
      </c>
      <c r="D12" s="2">
        <v>4</v>
      </c>
      <c r="E12" s="2" t="s">
        <v>5</v>
      </c>
      <c r="F12" s="2">
        <f t="shared" si="56"/>
        <v>1</v>
      </c>
      <c r="G12" s="2">
        <f t="shared" si="57"/>
        <v>0</v>
      </c>
      <c r="H12" s="2">
        <f t="shared" si="58"/>
        <v>0</v>
      </c>
      <c r="I12" s="2">
        <f t="shared" si="59"/>
        <v>0</v>
      </c>
      <c r="J12" s="2">
        <f t="shared" si="60"/>
        <v>0</v>
      </c>
      <c r="K12" s="2">
        <f t="shared" si="61"/>
        <v>0</v>
      </c>
      <c r="L12" s="2">
        <f t="shared" si="62"/>
        <v>0</v>
      </c>
      <c r="M12" s="2">
        <f t="shared" si="63"/>
        <v>0</v>
      </c>
      <c r="N12" s="2" t="s">
        <v>22</v>
      </c>
      <c r="S12" s="2" t="s">
        <v>108</v>
      </c>
      <c r="V12" s="2" t="s">
        <v>1239</v>
      </c>
      <c r="W12" s="2" t="s">
        <v>80</v>
      </c>
      <c r="X12" s="2" t="s">
        <v>88</v>
      </c>
      <c r="Y12" s="2">
        <f t="shared" si="0"/>
        <v>1</v>
      </c>
      <c r="Z12" s="2">
        <f t="shared" si="1"/>
        <v>0</v>
      </c>
      <c r="AA12" s="2">
        <f t="shared" si="2"/>
        <v>0</v>
      </c>
      <c r="AB12" s="2">
        <f t="shared" si="3"/>
        <v>0</v>
      </c>
      <c r="AC12" s="2">
        <f t="shared" si="4"/>
        <v>0</v>
      </c>
      <c r="AD12" s="2">
        <f t="shared" si="64"/>
        <v>0</v>
      </c>
      <c r="AE12" s="2">
        <f t="shared" si="5"/>
        <v>1</v>
      </c>
      <c r="AF12" s="2">
        <f t="shared" si="65"/>
        <v>0</v>
      </c>
      <c r="AG12" s="2">
        <f t="shared" si="66"/>
        <v>0</v>
      </c>
      <c r="AH12" s="2">
        <f t="shared" si="67"/>
        <v>0</v>
      </c>
      <c r="AI12" s="2">
        <f t="shared" si="68"/>
        <v>0</v>
      </c>
      <c r="AJ12" s="2">
        <f t="shared" si="69"/>
        <v>0</v>
      </c>
      <c r="AK12" s="2">
        <f t="shared" si="70"/>
        <v>0</v>
      </c>
      <c r="AL12" s="2">
        <f t="shared" si="71"/>
        <v>0</v>
      </c>
      <c r="AM12" s="2">
        <f t="shared" si="72"/>
        <v>0</v>
      </c>
      <c r="AN12" s="2">
        <f t="shared" si="73"/>
        <v>0</v>
      </c>
      <c r="AO12" s="2">
        <f t="shared" si="74"/>
        <v>0</v>
      </c>
      <c r="AP12" s="2">
        <f t="shared" si="75"/>
        <v>0</v>
      </c>
      <c r="AQ12" s="2">
        <f t="shared" si="76"/>
        <v>0</v>
      </c>
      <c r="AR12" s="2">
        <f t="shared" si="77"/>
        <v>1</v>
      </c>
      <c r="AS12" s="2">
        <f t="shared" si="6"/>
        <v>0</v>
      </c>
      <c r="AT12" s="2">
        <f t="shared" si="78"/>
        <v>0</v>
      </c>
      <c r="AU12" s="2">
        <f t="shared" si="79"/>
        <v>0</v>
      </c>
      <c r="AV12" s="2">
        <f t="shared" si="80"/>
        <v>0</v>
      </c>
      <c r="AW12" s="2">
        <f t="shared" si="81"/>
        <v>0</v>
      </c>
      <c r="AX12" s="2">
        <f t="shared" si="82"/>
        <v>0</v>
      </c>
      <c r="AY12" s="2">
        <f t="shared" si="83"/>
        <v>0</v>
      </c>
      <c r="AZ12" s="2">
        <f t="shared" si="84"/>
        <v>0</v>
      </c>
      <c r="BA12" s="2">
        <f t="shared" si="85"/>
        <v>1</v>
      </c>
      <c r="BB12" s="2">
        <f t="shared" si="86"/>
        <v>0</v>
      </c>
      <c r="BC12" s="2">
        <f t="shared" si="87"/>
        <v>0</v>
      </c>
      <c r="BD12" s="2">
        <f t="shared" si="7"/>
        <v>0</v>
      </c>
      <c r="BE12" s="2">
        <f t="shared" si="8"/>
        <v>0</v>
      </c>
      <c r="BF12" s="2">
        <f t="shared" si="9"/>
        <v>0</v>
      </c>
      <c r="BG12" s="2">
        <f t="shared" si="10"/>
        <v>0</v>
      </c>
      <c r="BH12" s="2">
        <f t="shared" si="11"/>
        <v>0</v>
      </c>
      <c r="BI12" s="2">
        <f t="shared" si="12"/>
        <v>0</v>
      </c>
      <c r="BJ12" s="2">
        <f t="shared" si="13"/>
        <v>0</v>
      </c>
      <c r="BK12" s="2">
        <f t="shared" si="14"/>
        <v>0</v>
      </c>
      <c r="BL12" s="2">
        <f t="shared" si="15"/>
        <v>0</v>
      </c>
      <c r="BM12" s="2">
        <f t="shared" si="16"/>
        <v>0</v>
      </c>
      <c r="BN12" s="2">
        <f t="shared" si="17"/>
        <v>0</v>
      </c>
      <c r="BO12" s="2">
        <f t="shared" si="18"/>
        <v>1</v>
      </c>
      <c r="BP12" s="2">
        <f t="shared" si="19"/>
        <v>0</v>
      </c>
      <c r="BQ12" s="2">
        <f t="shared" si="20"/>
        <v>0</v>
      </c>
      <c r="BR12" s="2">
        <f t="shared" si="21"/>
        <v>0</v>
      </c>
      <c r="BS12" s="2">
        <f t="shared" si="22"/>
        <v>0</v>
      </c>
      <c r="BT12" s="2">
        <f t="shared" si="23"/>
        <v>0</v>
      </c>
      <c r="BU12" s="2">
        <f t="shared" si="24"/>
        <v>0</v>
      </c>
      <c r="BV12" s="2">
        <f t="shared" si="25"/>
        <v>0</v>
      </c>
      <c r="BW12" s="2">
        <f t="shared" si="26"/>
        <v>0</v>
      </c>
      <c r="BX12" s="2">
        <f t="shared" si="27"/>
        <v>0</v>
      </c>
      <c r="BY12" s="2">
        <f t="shared" si="28"/>
        <v>0</v>
      </c>
      <c r="BZ12" s="2">
        <f t="shared" si="29"/>
        <v>0</v>
      </c>
      <c r="CA12" s="2">
        <f t="shared" si="30"/>
        <v>0</v>
      </c>
      <c r="CB12" s="2">
        <f t="shared" si="31"/>
        <v>0</v>
      </c>
      <c r="CC12" s="2">
        <f t="shared" si="32"/>
        <v>0</v>
      </c>
      <c r="CD12" s="2">
        <f t="shared" si="33"/>
        <v>0</v>
      </c>
      <c r="CE12" s="2">
        <f t="shared" si="34"/>
        <v>0</v>
      </c>
      <c r="CF12" s="2">
        <f t="shared" si="35"/>
        <v>0</v>
      </c>
      <c r="CG12" s="2">
        <f t="shared" si="36"/>
        <v>0</v>
      </c>
      <c r="CH12" s="2">
        <f t="shared" si="37"/>
        <v>0</v>
      </c>
      <c r="CI12" s="2">
        <f t="shared" si="38"/>
        <v>0</v>
      </c>
      <c r="CJ12" s="2">
        <f t="shared" si="39"/>
        <v>0</v>
      </c>
      <c r="CK12" s="2">
        <f t="shared" si="40"/>
        <v>0</v>
      </c>
      <c r="CL12" s="2">
        <f t="shared" si="41"/>
        <v>0</v>
      </c>
      <c r="CM12" s="2">
        <f t="shared" si="42"/>
        <v>0</v>
      </c>
      <c r="CN12" s="2">
        <f t="shared" si="43"/>
        <v>0</v>
      </c>
      <c r="CO12" s="2">
        <f t="shared" si="44"/>
        <v>0</v>
      </c>
      <c r="CP12" s="2">
        <f t="shared" si="45"/>
        <v>0</v>
      </c>
      <c r="CQ12" s="2">
        <f t="shared" si="46"/>
        <v>0</v>
      </c>
      <c r="CR12" s="2">
        <f t="shared" si="47"/>
        <v>0</v>
      </c>
      <c r="CS12" s="2">
        <f t="shared" si="48"/>
        <v>0</v>
      </c>
      <c r="CT12" s="2">
        <f t="shared" si="49"/>
        <v>0</v>
      </c>
      <c r="CU12" s="2">
        <f t="shared" si="50"/>
        <v>0</v>
      </c>
      <c r="CV12" s="2">
        <f t="shared" si="51"/>
        <v>0</v>
      </c>
      <c r="CW12" s="2">
        <f t="shared" si="52"/>
        <v>0</v>
      </c>
      <c r="CX12" s="2">
        <f t="shared" si="53"/>
        <v>0</v>
      </c>
      <c r="CY12" s="2">
        <f t="shared" si="54"/>
        <v>0</v>
      </c>
      <c r="CZ12" s="2">
        <f t="shared" si="55"/>
        <v>0</v>
      </c>
    </row>
    <row r="13" spans="1:104" ht="69" x14ac:dyDescent="0.3">
      <c r="A13" s="2" t="s">
        <v>134</v>
      </c>
      <c r="B13" s="2" t="s">
        <v>135</v>
      </c>
      <c r="C13" s="2" t="s">
        <v>128</v>
      </c>
      <c r="D13" s="2">
        <v>6</v>
      </c>
      <c r="E13" s="2" t="s">
        <v>5</v>
      </c>
      <c r="F13" s="2">
        <f t="shared" si="56"/>
        <v>1</v>
      </c>
      <c r="G13" s="2">
        <f t="shared" si="57"/>
        <v>0</v>
      </c>
      <c r="H13" s="2">
        <f t="shared" si="58"/>
        <v>0</v>
      </c>
      <c r="I13" s="2">
        <f t="shared" si="59"/>
        <v>0</v>
      </c>
      <c r="J13" s="2">
        <f t="shared" si="60"/>
        <v>0</v>
      </c>
      <c r="K13" s="2">
        <f t="shared" si="61"/>
        <v>0</v>
      </c>
      <c r="L13" s="2">
        <f t="shared" si="62"/>
        <v>0</v>
      </c>
      <c r="M13" s="2">
        <f t="shared" si="63"/>
        <v>0</v>
      </c>
      <c r="N13" s="2" t="s">
        <v>20</v>
      </c>
      <c r="R13" s="2" t="s">
        <v>136</v>
      </c>
      <c r="S13" s="2" t="s">
        <v>108</v>
      </c>
      <c r="V13" s="2" t="s">
        <v>1239</v>
      </c>
      <c r="W13" s="2" t="s">
        <v>81</v>
      </c>
      <c r="X13" s="2" t="s">
        <v>89</v>
      </c>
      <c r="Y13" s="2">
        <f t="shared" si="0"/>
        <v>1</v>
      </c>
      <c r="Z13" s="2">
        <f t="shared" si="1"/>
        <v>0</v>
      </c>
      <c r="AA13" s="2">
        <f t="shared" si="2"/>
        <v>0</v>
      </c>
      <c r="AB13" s="2">
        <f t="shared" si="3"/>
        <v>0</v>
      </c>
      <c r="AC13" s="2">
        <f t="shared" si="4"/>
        <v>1</v>
      </c>
      <c r="AD13" s="2">
        <f t="shared" si="64"/>
        <v>0</v>
      </c>
      <c r="AE13" s="2">
        <f t="shared" si="5"/>
        <v>1</v>
      </c>
      <c r="AF13" s="2">
        <f t="shared" si="65"/>
        <v>0</v>
      </c>
      <c r="AG13" s="2">
        <f t="shared" si="66"/>
        <v>0</v>
      </c>
      <c r="AH13" s="2">
        <f t="shared" si="67"/>
        <v>0</v>
      </c>
      <c r="AI13" s="2">
        <f t="shared" si="68"/>
        <v>0</v>
      </c>
      <c r="AJ13" s="2">
        <f t="shared" si="69"/>
        <v>0</v>
      </c>
      <c r="AK13" s="2">
        <f t="shared" si="70"/>
        <v>0</v>
      </c>
      <c r="AL13" s="2">
        <f t="shared" si="71"/>
        <v>0</v>
      </c>
      <c r="AM13" s="2">
        <f t="shared" si="72"/>
        <v>0</v>
      </c>
      <c r="AN13" s="2">
        <f t="shared" si="73"/>
        <v>0</v>
      </c>
      <c r="AO13" s="2">
        <f t="shared" si="74"/>
        <v>0</v>
      </c>
      <c r="AP13" s="2">
        <f t="shared" si="75"/>
        <v>0</v>
      </c>
      <c r="AQ13" s="2">
        <f t="shared" si="76"/>
        <v>0</v>
      </c>
      <c r="AR13" s="2">
        <f t="shared" si="77"/>
        <v>0</v>
      </c>
      <c r="AS13" s="2">
        <f t="shared" si="6"/>
        <v>0</v>
      </c>
      <c r="AT13" s="2">
        <f t="shared" si="78"/>
        <v>1</v>
      </c>
      <c r="AU13" s="2">
        <f t="shared" si="79"/>
        <v>0</v>
      </c>
      <c r="AV13" s="2">
        <f t="shared" si="80"/>
        <v>0</v>
      </c>
      <c r="AW13" s="2">
        <f t="shared" si="81"/>
        <v>0</v>
      </c>
      <c r="AX13" s="2">
        <f t="shared" si="82"/>
        <v>0</v>
      </c>
      <c r="AY13" s="2">
        <f t="shared" si="83"/>
        <v>0</v>
      </c>
      <c r="AZ13" s="2">
        <f t="shared" si="84"/>
        <v>0</v>
      </c>
      <c r="BA13" s="2">
        <f t="shared" si="85"/>
        <v>0</v>
      </c>
      <c r="BB13" s="2">
        <f t="shared" si="86"/>
        <v>0</v>
      </c>
      <c r="BC13" s="2">
        <f t="shared" si="87"/>
        <v>1</v>
      </c>
      <c r="BD13" s="2">
        <f t="shared" si="7"/>
        <v>0</v>
      </c>
      <c r="BE13" s="2">
        <f t="shared" si="8"/>
        <v>0</v>
      </c>
      <c r="BF13" s="2">
        <f t="shared" si="9"/>
        <v>0</v>
      </c>
      <c r="BG13" s="2">
        <f t="shared" si="10"/>
        <v>0</v>
      </c>
      <c r="BH13" s="2">
        <f t="shared" si="11"/>
        <v>0</v>
      </c>
      <c r="BI13" s="2">
        <f t="shared" si="12"/>
        <v>0</v>
      </c>
      <c r="BJ13" s="2">
        <f t="shared" si="13"/>
        <v>0</v>
      </c>
      <c r="BK13" s="2">
        <f t="shared" si="14"/>
        <v>0</v>
      </c>
      <c r="BL13" s="2">
        <f t="shared" si="15"/>
        <v>0</v>
      </c>
      <c r="BM13" s="2">
        <f t="shared" si="16"/>
        <v>1</v>
      </c>
      <c r="BN13" s="2">
        <f t="shared" si="17"/>
        <v>0</v>
      </c>
      <c r="BO13" s="2">
        <f t="shared" si="18"/>
        <v>0</v>
      </c>
      <c r="BP13" s="2">
        <f t="shared" si="19"/>
        <v>0</v>
      </c>
      <c r="BQ13" s="2">
        <f t="shared" si="20"/>
        <v>0</v>
      </c>
      <c r="BR13" s="2">
        <f t="shared" si="21"/>
        <v>0</v>
      </c>
      <c r="BS13" s="2">
        <f t="shared" si="22"/>
        <v>0</v>
      </c>
      <c r="BT13" s="2">
        <f t="shared" si="23"/>
        <v>0</v>
      </c>
      <c r="BU13" s="2">
        <f t="shared" si="24"/>
        <v>0</v>
      </c>
      <c r="BV13" s="2">
        <f t="shared" si="25"/>
        <v>0</v>
      </c>
      <c r="BW13" s="2">
        <f t="shared" si="26"/>
        <v>0</v>
      </c>
      <c r="BX13" s="2">
        <f t="shared" si="27"/>
        <v>0</v>
      </c>
      <c r="BY13" s="2">
        <f t="shared" si="28"/>
        <v>0</v>
      </c>
      <c r="BZ13" s="2">
        <f t="shared" si="29"/>
        <v>0</v>
      </c>
      <c r="CA13" s="2">
        <f t="shared" si="30"/>
        <v>0</v>
      </c>
      <c r="CB13" s="2">
        <f t="shared" si="31"/>
        <v>0</v>
      </c>
      <c r="CC13" s="2">
        <f t="shared" si="32"/>
        <v>0</v>
      </c>
      <c r="CD13" s="2">
        <f t="shared" si="33"/>
        <v>0</v>
      </c>
      <c r="CE13" s="2">
        <f t="shared" si="34"/>
        <v>0</v>
      </c>
      <c r="CF13" s="2">
        <f t="shared" si="35"/>
        <v>0</v>
      </c>
      <c r="CG13" s="2">
        <f t="shared" si="36"/>
        <v>0</v>
      </c>
      <c r="CH13" s="2">
        <f t="shared" si="37"/>
        <v>1</v>
      </c>
      <c r="CI13" s="2">
        <f t="shared" si="38"/>
        <v>0</v>
      </c>
      <c r="CJ13" s="2">
        <f t="shared" si="39"/>
        <v>0</v>
      </c>
      <c r="CK13" s="2">
        <f t="shared" si="40"/>
        <v>0</v>
      </c>
      <c r="CL13" s="2">
        <f t="shared" si="41"/>
        <v>1</v>
      </c>
      <c r="CM13" s="2">
        <f t="shared" si="42"/>
        <v>1</v>
      </c>
      <c r="CN13" s="2">
        <f t="shared" si="43"/>
        <v>0</v>
      </c>
      <c r="CO13" s="2">
        <f t="shared" si="44"/>
        <v>0</v>
      </c>
      <c r="CP13" s="2">
        <f t="shared" si="45"/>
        <v>0</v>
      </c>
      <c r="CQ13" s="2">
        <f t="shared" si="46"/>
        <v>0</v>
      </c>
      <c r="CR13" s="2">
        <f t="shared" si="47"/>
        <v>0</v>
      </c>
      <c r="CS13" s="2">
        <f t="shared" si="48"/>
        <v>0</v>
      </c>
      <c r="CT13" s="2">
        <f t="shared" si="49"/>
        <v>0</v>
      </c>
      <c r="CU13" s="2">
        <f t="shared" si="50"/>
        <v>0</v>
      </c>
      <c r="CV13" s="2">
        <f t="shared" si="51"/>
        <v>0</v>
      </c>
      <c r="CW13" s="2">
        <f t="shared" si="52"/>
        <v>0</v>
      </c>
      <c r="CX13" s="2">
        <f t="shared" si="53"/>
        <v>0</v>
      </c>
      <c r="CY13" s="2">
        <f t="shared" si="54"/>
        <v>0</v>
      </c>
      <c r="CZ13" s="2">
        <f t="shared" si="55"/>
        <v>0</v>
      </c>
    </row>
    <row r="14" spans="1:104" ht="96.6" x14ac:dyDescent="0.3">
      <c r="A14" s="2" t="s">
        <v>137</v>
      </c>
      <c r="B14" s="2" t="s">
        <v>138</v>
      </c>
      <c r="C14" s="2" t="s">
        <v>128</v>
      </c>
      <c r="D14" s="2">
        <v>8</v>
      </c>
      <c r="E14" s="2" t="s">
        <v>5</v>
      </c>
      <c r="F14" s="2">
        <f t="shared" si="56"/>
        <v>1</v>
      </c>
      <c r="G14" s="2">
        <f t="shared" si="57"/>
        <v>0</v>
      </c>
      <c r="H14" s="2">
        <f t="shared" si="58"/>
        <v>0</v>
      </c>
      <c r="I14" s="2">
        <f t="shared" si="59"/>
        <v>0</v>
      </c>
      <c r="J14" s="2">
        <f t="shared" si="60"/>
        <v>0</v>
      </c>
      <c r="K14" s="2">
        <f t="shared" si="61"/>
        <v>0</v>
      </c>
      <c r="L14" s="2">
        <f t="shared" si="62"/>
        <v>0</v>
      </c>
      <c r="M14" s="2">
        <f t="shared" si="63"/>
        <v>0</v>
      </c>
      <c r="P14" s="2" t="s">
        <v>139</v>
      </c>
      <c r="R14" s="2" t="s">
        <v>140</v>
      </c>
      <c r="S14" s="2" t="s">
        <v>63</v>
      </c>
      <c r="T14" s="2" t="s">
        <v>68</v>
      </c>
      <c r="U14" s="2" t="s">
        <v>131</v>
      </c>
      <c r="V14" s="2" t="s">
        <v>1239</v>
      </c>
      <c r="W14" s="2" t="s">
        <v>81</v>
      </c>
      <c r="X14" s="2" t="s">
        <v>90</v>
      </c>
      <c r="Y14" s="2">
        <f t="shared" si="0"/>
        <v>0</v>
      </c>
      <c r="Z14" s="2">
        <f t="shared" si="1"/>
        <v>0</v>
      </c>
      <c r="AA14" s="2">
        <f t="shared" si="2"/>
        <v>1</v>
      </c>
      <c r="AB14" s="2">
        <f t="shared" si="3"/>
        <v>0</v>
      </c>
      <c r="AC14" s="2">
        <f t="shared" si="4"/>
        <v>1</v>
      </c>
      <c r="AD14" s="2">
        <f t="shared" si="64"/>
        <v>1</v>
      </c>
      <c r="AE14" s="2">
        <f t="shared" si="5"/>
        <v>1</v>
      </c>
      <c r="AF14" s="2">
        <f t="shared" si="65"/>
        <v>0</v>
      </c>
      <c r="AG14" s="2">
        <f t="shared" si="66"/>
        <v>0</v>
      </c>
      <c r="AH14" s="2">
        <f t="shared" si="67"/>
        <v>0</v>
      </c>
      <c r="AI14" s="2">
        <f t="shared" si="68"/>
        <v>1</v>
      </c>
      <c r="AJ14" s="2">
        <f t="shared" si="69"/>
        <v>0</v>
      </c>
      <c r="AK14" s="2">
        <f t="shared" si="70"/>
        <v>0</v>
      </c>
      <c r="AL14" s="2">
        <f t="shared" si="71"/>
        <v>0</v>
      </c>
      <c r="AM14" s="2">
        <f t="shared" si="72"/>
        <v>1</v>
      </c>
      <c r="AN14" s="2">
        <f t="shared" si="73"/>
        <v>0</v>
      </c>
      <c r="AO14" s="2">
        <f t="shared" si="74"/>
        <v>0</v>
      </c>
      <c r="AP14" s="2">
        <f t="shared" si="75"/>
        <v>1</v>
      </c>
      <c r="AQ14" s="2">
        <f t="shared" si="76"/>
        <v>0</v>
      </c>
      <c r="AR14" s="2">
        <f t="shared" si="77"/>
        <v>0</v>
      </c>
      <c r="AS14" s="2">
        <f t="shared" si="6"/>
        <v>0</v>
      </c>
      <c r="AT14" s="2">
        <f t="shared" si="78"/>
        <v>1</v>
      </c>
      <c r="AU14" s="2">
        <f t="shared" si="79"/>
        <v>0</v>
      </c>
      <c r="AV14" s="2">
        <f t="shared" si="80"/>
        <v>0</v>
      </c>
      <c r="AW14" s="2">
        <f t="shared" si="81"/>
        <v>0</v>
      </c>
      <c r="AX14" s="2">
        <f t="shared" si="82"/>
        <v>1</v>
      </c>
      <c r="AY14" s="2">
        <f t="shared" si="83"/>
        <v>0</v>
      </c>
      <c r="AZ14" s="2">
        <f t="shared" si="84"/>
        <v>0</v>
      </c>
      <c r="BA14" s="2">
        <f t="shared" si="85"/>
        <v>0</v>
      </c>
      <c r="BB14" s="2">
        <f t="shared" si="86"/>
        <v>0</v>
      </c>
      <c r="BC14" s="2">
        <f t="shared" si="87"/>
        <v>0</v>
      </c>
      <c r="BD14" s="2">
        <f t="shared" si="7"/>
        <v>0</v>
      </c>
      <c r="BE14" s="2">
        <f t="shared" si="8"/>
        <v>0</v>
      </c>
      <c r="BF14" s="2">
        <f t="shared" si="9"/>
        <v>0</v>
      </c>
      <c r="BG14" s="2">
        <f t="shared" si="10"/>
        <v>0</v>
      </c>
      <c r="BH14" s="2">
        <f t="shared" si="11"/>
        <v>0</v>
      </c>
      <c r="BI14" s="2">
        <f t="shared" si="12"/>
        <v>0</v>
      </c>
      <c r="BJ14" s="2">
        <f t="shared" si="13"/>
        <v>0</v>
      </c>
      <c r="BK14" s="2">
        <f t="shared" si="14"/>
        <v>0</v>
      </c>
      <c r="BL14" s="2">
        <f t="shared" si="15"/>
        <v>0</v>
      </c>
      <c r="BM14" s="2">
        <f t="shared" si="16"/>
        <v>0</v>
      </c>
      <c r="BN14" s="2">
        <f t="shared" si="17"/>
        <v>0</v>
      </c>
      <c r="BO14" s="2">
        <f t="shared" si="18"/>
        <v>0</v>
      </c>
      <c r="BP14" s="2">
        <f t="shared" si="19"/>
        <v>0</v>
      </c>
      <c r="BQ14" s="2">
        <f t="shared" si="20"/>
        <v>0</v>
      </c>
      <c r="BR14" s="2">
        <f t="shared" si="21"/>
        <v>1</v>
      </c>
      <c r="BS14" s="2">
        <f t="shared" si="22"/>
        <v>0</v>
      </c>
      <c r="BT14" s="2">
        <f t="shared" si="23"/>
        <v>0</v>
      </c>
      <c r="BU14" s="2">
        <f t="shared" si="24"/>
        <v>0</v>
      </c>
      <c r="BV14" s="2">
        <f t="shared" si="25"/>
        <v>0</v>
      </c>
      <c r="BW14" s="2">
        <f t="shared" si="26"/>
        <v>0</v>
      </c>
      <c r="BX14" s="2">
        <f t="shared" si="27"/>
        <v>0</v>
      </c>
      <c r="BY14" s="2">
        <f t="shared" si="28"/>
        <v>0</v>
      </c>
      <c r="BZ14" s="2">
        <f t="shared" si="29"/>
        <v>0</v>
      </c>
      <c r="CA14" s="2">
        <f t="shared" si="30"/>
        <v>0</v>
      </c>
      <c r="CB14" s="2">
        <f t="shared" si="31"/>
        <v>0</v>
      </c>
      <c r="CC14" s="2">
        <f t="shared" si="32"/>
        <v>0</v>
      </c>
      <c r="CD14" s="2">
        <f t="shared" si="33"/>
        <v>0</v>
      </c>
      <c r="CE14" s="2">
        <f t="shared" si="34"/>
        <v>0</v>
      </c>
      <c r="CF14" s="2">
        <f t="shared" si="35"/>
        <v>0</v>
      </c>
      <c r="CG14" s="2">
        <f t="shared" si="36"/>
        <v>0</v>
      </c>
      <c r="CH14" s="2">
        <f t="shared" si="37"/>
        <v>1</v>
      </c>
      <c r="CI14" s="2">
        <f t="shared" si="38"/>
        <v>0</v>
      </c>
      <c r="CJ14" s="2">
        <f t="shared" si="39"/>
        <v>0</v>
      </c>
      <c r="CK14" s="2">
        <f t="shared" si="40"/>
        <v>0</v>
      </c>
      <c r="CL14" s="2">
        <f t="shared" si="41"/>
        <v>1</v>
      </c>
      <c r="CM14" s="2">
        <f t="shared" si="42"/>
        <v>0</v>
      </c>
      <c r="CN14" s="2">
        <f t="shared" si="43"/>
        <v>0</v>
      </c>
      <c r="CO14" s="2">
        <f t="shared" si="44"/>
        <v>0</v>
      </c>
      <c r="CP14" s="2">
        <f t="shared" si="45"/>
        <v>0</v>
      </c>
      <c r="CQ14" s="2">
        <f t="shared" si="46"/>
        <v>0</v>
      </c>
      <c r="CR14" s="2">
        <f t="shared" si="47"/>
        <v>0</v>
      </c>
      <c r="CS14" s="2">
        <f t="shared" si="48"/>
        <v>0</v>
      </c>
      <c r="CT14" s="2">
        <f t="shared" si="49"/>
        <v>0</v>
      </c>
      <c r="CU14" s="2">
        <f t="shared" si="50"/>
        <v>0</v>
      </c>
      <c r="CV14" s="2">
        <f t="shared" si="51"/>
        <v>0</v>
      </c>
      <c r="CW14" s="2">
        <f t="shared" si="52"/>
        <v>0</v>
      </c>
      <c r="CX14" s="2">
        <f t="shared" si="53"/>
        <v>0</v>
      </c>
      <c r="CY14" s="2">
        <f t="shared" si="54"/>
        <v>0</v>
      </c>
      <c r="CZ14" s="2">
        <f t="shared" si="55"/>
        <v>1</v>
      </c>
    </row>
    <row r="15" spans="1:104" ht="124.2" x14ac:dyDescent="0.3">
      <c r="A15" s="2" t="s">
        <v>141</v>
      </c>
      <c r="B15" s="2" t="s">
        <v>142</v>
      </c>
      <c r="C15" s="2" t="s">
        <v>128</v>
      </c>
      <c r="D15" s="2" t="s">
        <v>165</v>
      </c>
      <c r="E15" s="2" t="s">
        <v>5</v>
      </c>
      <c r="F15" s="2">
        <f t="shared" si="56"/>
        <v>1</v>
      </c>
      <c r="G15" s="2">
        <f t="shared" si="57"/>
        <v>0</v>
      </c>
      <c r="H15" s="2">
        <f t="shared" si="58"/>
        <v>0</v>
      </c>
      <c r="I15" s="2">
        <f t="shared" si="59"/>
        <v>0</v>
      </c>
      <c r="J15" s="2">
        <f t="shared" si="60"/>
        <v>0</v>
      </c>
      <c r="K15" s="2">
        <f t="shared" si="61"/>
        <v>0</v>
      </c>
      <c r="L15" s="2">
        <f t="shared" si="62"/>
        <v>0</v>
      </c>
      <c r="M15" s="2">
        <f t="shared" si="63"/>
        <v>0</v>
      </c>
      <c r="R15" s="2" t="s">
        <v>166</v>
      </c>
      <c r="S15" s="2" t="s">
        <v>63</v>
      </c>
      <c r="T15" s="2" t="s">
        <v>68</v>
      </c>
      <c r="U15" s="2" t="s">
        <v>131</v>
      </c>
      <c r="V15" s="2" t="s">
        <v>1239</v>
      </c>
      <c r="W15" s="2" t="s">
        <v>81</v>
      </c>
      <c r="X15" s="2" t="s">
        <v>90</v>
      </c>
      <c r="Y15" s="2">
        <f t="shared" si="0"/>
        <v>0</v>
      </c>
      <c r="Z15" s="2">
        <f t="shared" si="1"/>
        <v>0</v>
      </c>
      <c r="AA15" s="2">
        <f t="shared" si="2"/>
        <v>0</v>
      </c>
      <c r="AB15" s="2">
        <f t="shared" si="3"/>
        <v>0</v>
      </c>
      <c r="AC15" s="2">
        <f t="shared" si="4"/>
        <v>1</v>
      </c>
      <c r="AD15" s="2">
        <f t="shared" si="64"/>
        <v>1</v>
      </c>
      <c r="AE15" s="2">
        <f t="shared" si="5"/>
        <v>1</v>
      </c>
      <c r="AF15" s="2">
        <f t="shared" si="65"/>
        <v>0</v>
      </c>
      <c r="AG15" s="2">
        <f t="shared" si="66"/>
        <v>0</v>
      </c>
      <c r="AH15" s="2">
        <f t="shared" si="67"/>
        <v>0</v>
      </c>
      <c r="AI15" s="2">
        <f t="shared" si="68"/>
        <v>1</v>
      </c>
      <c r="AJ15" s="2">
        <f t="shared" si="69"/>
        <v>0</v>
      </c>
      <c r="AK15" s="2">
        <f t="shared" si="70"/>
        <v>0</v>
      </c>
      <c r="AL15" s="2">
        <f t="shared" si="71"/>
        <v>0</v>
      </c>
      <c r="AM15" s="2">
        <f t="shared" si="72"/>
        <v>1</v>
      </c>
      <c r="AN15" s="2">
        <f t="shared" si="73"/>
        <v>0</v>
      </c>
      <c r="AO15" s="2">
        <f t="shared" si="74"/>
        <v>0</v>
      </c>
      <c r="AP15" s="2">
        <f t="shared" si="75"/>
        <v>1</v>
      </c>
      <c r="AQ15" s="2">
        <f t="shared" si="76"/>
        <v>0</v>
      </c>
      <c r="AR15" s="2">
        <f t="shared" si="77"/>
        <v>0</v>
      </c>
      <c r="AS15" s="2">
        <f t="shared" si="6"/>
        <v>0</v>
      </c>
      <c r="AT15" s="2">
        <f t="shared" si="78"/>
        <v>1</v>
      </c>
      <c r="AU15" s="2">
        <f t="shared" si="79"/>
        <v>0</v>
      </c>
      <c r="AV15" s="2">
        <f t="shared" si="80"/>
        <v>0</v>
      </c>
      <c r="AW15" s="2">
        <f t="shared" si="81"/>
        <v>0</v>
      </c>
      <c r="AX15" s="2">
        <f t="shared" si="82"/>
        <v>1</v>
      </c>
      <c r="AY15" s="2">
        <f t="shared" si="83"/>
        <v>0</v>
      </c>
      <c r="AZ15" s="2">
        <f t="shared" si="84"/>
        <v>0</v>
      </c>
      <c r="BA15" s="2">
        <f t="shared" si="85"/>
        <v>0</v>
      </c>
      <c r="BB15" s="2">
        <f t="shared" si="86"/>
        <v>0</v>
      </c>
      <c r="BC15" s="2">
        <f t="shared" si="87"/>
        <v>0</v>
      </c>
      <c r="BD15" s="2">
        <f t="shared" si="7"/>
        <v>0</v>
      </c>
      <c r="BE15" s="2">
        <f t="shared" si="8"/>
        <v>0</v>
      </c>
      <c r="BF15" s="2">
        <f t="shared" si="9"/>
        <v>0</v>
      </c>
      <c r="BG15" s="2">
        <f t="shared" si="10"/>
        <v>0</v>
      </c>
      <c r="BH15" s="2">
        <f t="shared" si="11"/>
        <v>0</v>
      </c>
      <c r="BI15" s="2">
        <f t="shared" si="12"/>
        <v>0</v>
      </c>
      <c r="BJ15" s="2">
        <f t="shared" si="13"/>
        <v>0</v>
      </c>
      <c r="BK15" s="2">
        <f t="shared" si="14"/>
        <v>0</v>
      </c>
      <c r="BL15" s="2">
        <f t="shared" si="15"/>
        <v>0</v>
      </c>
      <c r="BM15" s="2">
        <f t="shared" si="16"/>
        <v>0</v>
      </c>
      <c r="BN15" s="2">
        <f t="shared" si="17"/>
        <v>0</v>
      </c>
      <c r="BO15" s="2">
        <f t="shared" si="18"/>
        <v>0</v>
      </c>
      <c r="BP15" s="2">
        <f t="shared" si="19"/>
        <v>0</v>
      </c>
      <c r="BQ15" s="2">
        <f t="shared" si="20"/>
        <v>0</v>
      </c>
      <c r="BR15" s="2">
        <f t="shared" si="21"/>
        <v>0</v>
      </c>
      <c r="BS15" s="2">
        <f t="shared" si="22"/>
        <v>0</v>
      </c>
      <c r="BT15" s="2">
        <f t="shared" si="23"/>
        <v>0</v>
      </c>
      <c r="BU15" s="2">
        <f t="shared" si="24"/>
        <v>0</v>
      </c>
      <c r="BV15" s="2">
        <f t="shared" si="25"/>
        <v>0</v>
      </c>
      <c r="BW15" s="2">
        <f t="shared" si="26"/>
        <v>0</v>
      </c>
      <c r="BX15" s="2">
        <f t="shared" si="27"/>
        <v>0</v>
      </c>
      <c r="BY15" s="2">
        <f t="shared" si="28"/>
        <v>0</v>
      </c>
      <c r="BZ15" s="2">
        <f t="shared" si="29"/>
        <v>0</v>
      </c>
      <c r="CA15" s="2">
        <f t="shared" si="30"/>
        <v>0</v>
      </c>
      <c r="CB15" s="2">
        <f t="shared" si="31"/>
        <v>0</v>
      </c>
      <c r="CC15" s="2">
        <f t="shared" si="32"/>
        <v>0</v>
      </c>
      <c r="CD15" s="2">
        <f t="shared" si="33"/>
        <v>0</v>
      </c>
      <c r="CE15" s="2">
        <f t="shared" si="34"/>
        <v>0</v>
      </c>
      <c r="CF15" s="2">
        <f t="shared" si="35"/>
        <v>0</v>
      </c>
      <c r="CG15" s="2">
        <f t="shared" si="36"/>
        <v>0</v>
      </c>
      <c r="CH15" s="2">
        <f t="shared" si="37"/>
        <v>1</v>
      </c>
      <c r="CI15" s="2">
        <f t="shared" si="38"/>
        <v>0</v>
      </c>
      <c r="CJ15" s="2">
        <f t="shared" si="39"/>
        <v>0</v>
      </c>
      <c r="CK15" s="2">
        <f t="shared" si="40"/>
        <v>0</v>
      </c>
      <c r="CL15" s="2">
        <f t="shared" si="41"/>
        <v>1</v>
      </c>
      <c r="CM15" s="2">
        <f t="shared" si="42"/>
        <v>0</v>
      </c>
      <c r="CN15" s="2">
        <f t="shared" si="43"/>
        <v>0</v>
      </c>
      <c r="CO15" s="2">
        <f t="shared" si="44"/>
        <v>0</v>
      </c>
      <c r="CP15" s="2">
        <f t="shared" si="45"/>
        <v>0</v>
      </c>
      <c r="CQ15" s="2">
        <f t="shared" si="46"/>
        <v>1</v>
      </c>
      <c r="CR15" s="2">
        <f t="shared" si="47"/>
        <v>0</v>
      </c>
      <c r="CS15" s="2">
        <f t="shared" si="48"/>
        <v>0</v>
      </c>
      <c r="CT15" s="2">
        <f t="shared" si="49"/>
        <v>0</v>
      </c>
      <c r="CU15" s="2">
        <f t="shared" si="50"/>
        <v>0</v>
      </c>
      <c r="CV15" s="2">
        <f t="shared" si="51"/>
        <v>0</v>
      </c>
      <c r="CW15" s="2">
        <f t="shared" si="52"/>
        <v>1</v>
      </c>
      <c r="CX15" s="2">
        <f t="shared" si="53"/>
        <v>0</v>
      </c>
      <c r="CY15" s="2">
        <f t="shared" si="54"/>
        <v>0</v>
      </c>
      <c r="CZ15" s="2">
        <f t="shared" si="55"/>
        <v>1</v>
      </c>
    </row>
    <row r="16" spans="1:104" ht="110.4" x14ac:dyDescent="0.3">
      <c r="A16" s="2" t="s">
        <v>143</v>
      </c>
      <c r="B16" s="2" t="s">
        <v>144</v>
      </c>
      <c r="C16" s="2" t="s">
        <v>128</v>
      </c>
      <c r="D16" s="2" t="s">
        <v>175</v>
      </c>
      <c r="E16" s="2" t="s">
        <v>5</v>
      </c>
      <c r="F16" s="2">
        <f t="shared" si="56"/>
        <v>1</v>
      </c>
      <c r="G16" s="2">
        <f t="shared" si="57"/>
        <v>0</v>
      </c>
      <c r="H16" s="2">
        <f t="shared" si="58"/>
        <v>0</v>
      </c>
      <c r="I16" s="2">
        <f t="shared" si="59"/>
        <v>0</v>
      </c>
      <c r="J16" s="2">
        <f t="shared" si="60"/>
        <v>0</v>
      </c>
      <c r="K16" s="2">
        <f t="shared" si="61"/>
        <v>0</v>
      </c>
      <c r="L16" s="2">
        <f t="shared" si="62"/>
        <v>0</v>
      </c>
      <c r="M16" s="2">
        <f t="shared" si="63"/>
        <v>0</v>
      </c>
      <c r="R16" s="2" t="s">
        <v>145</v>
      </c>
      <c r="S16" s="2" t="s">
        <v>63</v>
      </c>
      <c r="T16" s="2" t="s">
        <v>68</v>
      </c>
      <c r="U16" s="2" t="s">
        <v>131</v>
      </c>
      <c r="V16" s="2" t="s">
        <v>1239</v>
      </c>
      <c r="W16" s="2" t="s">
        <v>81</v>
      </c>
      <c r="X16" s="2" t="s">
        <v>87</v>
      </c>
      <c r="Y16" s="2">
        <f t="shared" si="0"/>
        <v>0</v>
      </c>
      <c r="Z16" s="2">
        <f t="shared" si="1"/>
        <v>0</v>
      </c>
      <c r="AA16" s="2">
        <f t="shared" si="2"/>
        <v>0</v>
      </c>
      <c r="AB16" s="2">
        <f t="shared" si="3"/>
        <v>0</v>
      </c>
      <c r="AC16" s="2">
        <f t="shared" si="4"/>
        <v>1</v>
      </c>
      <c r="AD16" s="2">
        <f t="shared" si="64"/>
        <v>1</v>
      </c>
      <c r="AE16" s="2">
        <f t="shared" si="5"/>
        <v>1</v>
      </c>
      <c r="AF16" s="2">
        <f t="shared" si="65"/>
        <v>0</v>
      </c>
      <c r="AG16" s="2">
        <f t="shared" si="66"/>
        <v>0</v>
      </c>
      <c r="AH16" s="2">
        <f t="shared" si="67"/>
        <v>0</v>
      </c>
      <c r="AI16" s="2">
        <f t="shared" si="68"/>
        <v>1</v>
      </c>
      <c r="AJ16" s="2">
        <f t="shared" si="69"/>
        <v>0</v>
      </c>
      <c r="AK16" s="2">
        <f t="shared" si="70"/>
        <v>0</v>
      </c>
      <c r="AL16" s="2">
        <f t="shared" si="71"/>
        <v>0</v>
      </c>
      <c r="AM16" s="2">
        <f t="shared" si="72"/>
        <v>1</v>
      </c>
      <c r="AN16" s="2">
        <f t="shared" si="73"/>
        <v>0</v>
      </c>
      <c r="AO16" s="2">
        <f t="shared" si="74"/>
        <v>0</v>
      </c>
      <c r="AP16" s="2">
        <f t="shared" si="75"/>
        <v>1</v>
      </c>
      <c r="AQ16" s="2">
        <f t="shared" si="76"/>
        <v>0</v>
      </c>
      <c r="AR16" s="2">
        <f t="shared" si="77"/>
        <v>0</v>
      </c>
      <c r="AS16" s="2">
        <f t="shared" si="6"/>
        <v>0</v>
      </c>
      <c r="AT16" s="2">
        <f t="shared" si="78"/>
        <v>1</v>
      </c>
      <c r="AU16" s="2">
        <f t="shared" si="79"/>
        <v>0</v>
      </c>
      <c r="AV16" s="2">
        <f t="shared" si="80"/>
        <v>0</v>
      </c>
      <c r="AW16" s="2">
        <f t="shared" si="81"/>
        <v>0</v>
      </c>
      <c r="AX16" s="2">
        <f t="shared" si="82"/>
        <v>0</v>
      </c>
      <c r="AY16" s="2">
        <f t="shared" si="83"/>
        <v>0</v>
      </c>
      <c r="AZ16" s="2">
        <f t="shared" si="84"/>
        <v>1</v>
      </c>
      <c r="BA16" s="2">
        <f t="shared" si="85"/>
        <v>0</v>
      </c>
      <c r="BB16" s="2">
        <f t="shared" si="86"/>
        <v>0</v>
      </c>
      <c r="BC16" s="2">
        <f t="shared" si="87"/>
        <v>0</v>
      </c>
      <c r="BD16" s="2">
        <f t="shared" si="7"/>
        <v>0</v>
      </c>
      <c r="BE16" s="2">
        <f t="shared" si="8"/>
        <v>0</v>
      </c>
      <c r="BF16" s="2">
        <f t="shared" si="9"/>
        <v>0</v>
      </c>
      <c r="BG16" s="2">
        <f t="shared" si="10"/>
        <v>0</v>
      </c>
      <c r="BH16" s="2">
        <f t="shared" si="11"/>
        <v>0</v>
      </c>
      <c r="BI16" s="2">
        <f t="shared" si="12"/>
        <v>0</v>
      </c>
      <c r="BJ16" s="2">
        <f t="shared" si="13"/>
        <v>0</v>
      </c>
      <c r="BK16" s="2">
        <f t="shared" si="14"/>
        <v>0</v>
      </c>
      <c r="BL16" s="2">
        <f t="shared" si="15"/>
        <v>0</v>
      </c>
      <c r="BM16" s="2">
        <f t="shared" si="16"/>
        <v>0</v>
      </c>
      <c r="BN16" s="2">
        <f t="shared" si="17"/>
        <v>0</v>
      </c>
      <c r="BO16" s="2">
        <f t="shared" si="18"/>
        <v>0</v>
      </c>
      <c r="BP16" s="2">
        <f t="shared" si="19"/>
        <v>0</v>
      </c>
      <c r="BQ16" s="2">
        <f t="shared" si="20"/>
        <v>0</v>
      </c>
      <c r="BR16" s="2">
        <f t="shared" si="21"/>
        <v>0</v>
      </c>
      <c r="BS16" s="2">
        <f t="shared" si="22"/>
        <v>0</v>
      </c>
      <c r="BT16" s="2">
        <f t="shared" si="23"/>
        <v>0</v>
      </c>
      <c r="BU16" s="2">
        <f t="shared" si="24"/>
        <v>0</v>
      </c>
      <c r="BV16" s="2">
        <f t="shared" si="25"/>
        <v>0</v>
      </c>
      <c r="BW16" s="2">
        <f t="shared" si="26"/>
        <v>0</v>
      </c>
      <c r="BX16" s="2">
        <f t="shared" si="27"/>
        <v>0</v>
      </c>
      <c r="BY16" s="2">
        <f t="shared" si="28"/>
        <v>0</v>
      </c>
      <c r="BZ16" s="2">
        <f t="shared" si="29"/>
        <v>0</v>
      </c>
      <c r="CA16" s="2">
        <f t="shared" si="30"/>
        <v>0</v>
      </c>
      <c r="CB16" s="2">
        <f t="shared" si="31"/>
        <v>0</v>
      </c>
      <c r="CC16" s="2">
        <f t="shared" si="32"/>
        <v>0</v>
      </c>
      <c r="CD16" s="2">
        <f t="shared" si="33"/>
        <v>0</v>
      </c>
      <c r="CE16" s="2">
        <f t="shared" si="34"/>
        <v>0</v>
      </c>
      <c r="CF16" s="2">
        <f t="shared" si="35"/>
        <v>0</v>
      </c>
      <c r="CG16" s="2">
        <f t="shared" si="36"/>
        <v>0</v>
      </c>
      <c r="CH16" s="2">
        <f t="shared" si="37"/>
        <v>0</v>
      </c>
      <c r="CI16" s="2">
        <f t="shared" si="38"/>
        <v>0</v>
      </c>
      <c r="CJ16" s="2">
        <f t="shared" si="39"/>
        <v>1</v>
      </c>
      <c r="CK16" s="2">
        <f t="shared" si="40"/>
        <v>0</v>
      </c>
      <c r="CL16" s="2">
        <f t="shared" si="41"/>
        <v>1</v>
      </c>
      <c r="CM16" s="2">
        <f t="shared" si="42"/>
        <v>0</v>
      </c>
      <c r="CN16" s="2">
        <f t="shared" si="43"/>
        <v>0</v>
      </c>
      <c r="CO16" s="2">
        <f t="shared" si="44"/>
        <v>0</v>
      </c>
      <c r="CP16" s="2">
        <f t="shared" si="45"/>
        <v>0</v>
      </c>
      <c r="CQ16" s="2">
        <f t="shared" si="46"/>
        <v>0</v>
      </c>
      <c r="CR16" s="2">
        <f t="shared" si="47"/>
        <v>0</v>
      </c>
      <c r="CS16" s="2">
        <f t="shared" si="48"/>
        <v>0</v>
      </c>
      <c r="CT16" s="2">
        <f t="shared" si="49"/>
        <v>0</v>
      </c>
      <c r="CU16" s="2">
        <f t="shared" si="50"/>
        <v>0</v>
      </c>
      <c r="CV16" s="2">
        <f t="shared" si="51"/>
        <v>0</v>
      </c>
      <c r="CW16" s="2">
        <f t="shared" si="52"/>
        <v>0</v>
      </c>
      <c r="CX16" s="2">
        <f t="shared" si="53"/>
        <v>0</v>
      </c>
      <c r="CY16" s="2">
        <f t="shared" si="54"/>
        <v>0</v>
      </c>
      <c r="CZ16" s="2">
        <f t="shared" si="55"/>
        <v>0</v>
      </c>
    </row>
    <row r="17" spans="1:104" ht="69" x14ac:dyDescent="0.3">
      <c r="A17" s="2" t="s">
        <v>146</v>
      </c>
      <c r="B17" s="2" t="s">
        <v>1166</v>
      </c>
      <c r="C17" s="2" t="s">
        <v>128</v>
      </c>
      <c r="D17" s="2" t="s">
        <v>147</v>
      </c>
      <c r="E17" s="2" t="s">
        <v>5</v>
      </c>
      <c r="F17" s="2">
        <f t="shared" si="56"/>
        <v>1</v>
      </c>
      <c r="G17" s="2">
        <f t="shared" si="57"/>
        <v>0</v>
      </c>
      <c r="H17" s="2">
        <f t="shared" si="58"/>
        <v>0</v>
      </c>
      <c r="I17" s="2">
        <f t="shared" si="59"/>
        <v>0</v>
      </c>
      <c r="J17" s="2">
        <f t="shared" si="60"/>
        <v>0</v>
      </c>
      <c r="K17" s="2">
        <f t="shared" si="61"/>
        <v>0</v>
      </c>
      <c r="L17" s="2">
        <f t="shared" si="62"/>
        <v>0</v>
      </c>
      <c r="M17" s="2">
        <f t="shared" si="63"/>
        <v>0</v>
      </c>
      <c r="N17" s="2" t="s">
        <v>44</v>
      </c>
      <c r="R17" s="2" t="s">
        <v>148</v>
      </c>
      <c r="S17" s="2" t="s">
        <v>108</v>
      </c>
      <c r="V17" s="2" t="s">
        <v>1237</v>
      </c>
      <c r="Y17" s="2">
        <f t="shared" si="0"/>
        <v>1</v>
      </c>
      <c r="Z17" s="2">
        <f t="shared" si="1"/>
        <v>0</v>
      </c>
      <c r="AA17" s="2">
        <f t="shared" si="2"/>
        <v>0</v>
      </c>
      <c r="AB17" s="2">
        <f t="shared" si="3"/>
        <v>0</v>
      </c>
      <c r="AC17" s="2">
        <f t="shared" si="4"/>
        <v>1</v>
      </c>
      <c r="AD17" s="2">
        <f t="shared" si="64"/>
        <v>0</v>
      </c>
      <c r="AE17" s="2">
        <f t="shared" si="5"/>
        <v>0</v>
      </c>
      <c r="AF17" s="2">
        <f t="shared" si="65"/>
        <v>0</v>
      </c>
      <c r="AG17" s="2">
        <f t="shared" si="66"/>
        <v>0</v>
      </c>
      <c r="AH17" s="2">
        <f t="shared" si="67"/>
        <v>0</v>
      </c>
      <c r="AI17" s="2">
        <f t="shared" si="68"/>
        <v>0</v>
      </c>
      <c r="AJ17" s="2">
        <f t="shared" si="69"/>
        <v>0</v>
      </c>
      <c r="AK17" s="2">
        <f t="shared" si="70"/>
        <v>0</v>
      </c>
      <c r="AL17" s="2">
        <f t="shared" si="71"/>
        <v>0</v>
      </c>
      <c r="AM17" s="2">
        <f t="shared" si="72"/>
        <v>0</v>
      </c>
      <c r="AN17" s="2">
        <f t="shared" si="73"/>
        <v>0</v>
      </c>
      <c r="AO17" s="2">
        <f t="shared" si="74"/>
        <v>0</v>
      </c>
      <c r="AP17" s="2">
        <f t="shared" si="75"/>
        <v>0</v>
      </c>
      <c r="AQ17" s="2">
        <f t="shared" si="76"/>
        <v>0</v>
      </c>
      <c r="AR17" s="2">
        <f t="shared" si="77"/>
        <v>0</v>
      </c>
      <c r="AS17" s="2">
        <f t="shared" si="6"/>
        <v>0</v>
      </c>
      <c r="AT17" s="2">
        <f t="shared" si="78"/>
        <v>0</v>
      </c>
      <c r="AU17" s="2">
        <f t="shared" si="79"/>
        <v>0</v>
      </c>
      <c r="AV17" s="2">
        <f t="shared" si="80"/>
        <v>0</v>
      </c>
      <c r="AW17" s="2">
        <f t="shared" si="81"/>
        <v>0</v>
      </c>
      <c r="AX17" s="2">
        <f t="shared" si="82"/>
        <v>0</v>
      </c>
      <c r="AY17" s="2">
        <f t="shared" si="83"/>
        <v>0</v>
      </c>
      <c r="AZ17" s="2">
        <f t="shared" si="84"/>
        <v>0</v>
      </c>
      <c r="BA17" s="2">
        <f t="shared" si="85"/>
        <v>0</v>
      </c>
      <c r="BB17" s="2">
        <f t="shared" si="86"/>
        <v>0</v>
      </c>
      <c r="BC17" s="2">
        <f t="shared" si="87"/>
        <v>0</v>
      </c>
      <c r="BD17" s="2">
        <f t="shared" si="7"/>
        <v>0</v>
      </c>
      <c r="BE17" s="2">
        <f t="shared" si="8"/>
        <v>0</v>
      </c>
      <c r="BF17" s="2">
        <f t="shared" si="9"/>
        <v>0</v>
      </c>
      <c r="BG17" s="2">
        <f t="shared" si="10"/>
        <v>0</v>
      </c>
      <c r="BH17" s="2">
        <f t="shared" si="11"/>
        <v>1</v>
      </c>
      <c r="BI17" s="2">
        <f t="shared" si="12"/>
        <v>0</v>
      </c>
      <c r="BJ17" s="2">
        <f t="shared" si="13"/>
        <v>0</v>
      </c>
      <c r="BK17" s="2">
        <f t="shared" si="14"/>
        <v>0</v>
      </c>
      <c r="BL17" s="2">
        <f t="shared" si="15"/>
        <v>0</v>
      </c>
      <c r="BM17" s="2">
        <f t="shared" si="16"/>
        <v>0</v>
      </c>
      <c r="BN17" s="2">
        <f t="shared" si="17"/>
        <v>0</v>
      </c>
      <c r="BO17" s="2">
        <f t="shared" si="18"/>
        <v>0</v>
      </c>
      <c r="BP17" s="2">
        <f t="shared" si="19"/>
        <v>0</v>
      </c>
      <c r="BQ17" s="2">
        <f t="shared" si="20"/>
        <v>0</v>
      </c>
      <c r="BR17" s="2">
        <f t="shared" si="21"/>
        <v>0</v>
      </c>
      <c r="BS17" s="2">
        <f t="shared" si="22"/>
        <v>0</v>
      </c>
      <c r="BT17" s="2">
        <f t="shared" si="23"/>
        <v>0</v>
      </c>
      <c r="BU17" s="2">
        <f t="shared" si="24"/>
        <v>0</v>
      </c>
      <c r="BV17" s="2">
        <f t="shared" si="25"/>
        <v>0</v>
      </c>
      <c r="BW17" s="2">
        <f t="shared" si="26"/>
        <v>0</v>
      </c>
      <c r="BX17" s="2">
        <f t="shared" si="27"/>
        <v>0</v>
      </c>
      <c r="BY17" s="2">
        <f t="shared" si="28"/>
        <v>0</v>
      </c>
      <c r="BZ17" s="2">
        <f t="shared" si="29"/>
        <v>0</v>
      </c>
      <c r="CA17" s="2">
        <f t="shared" si="30"/>
        <v>0</v>
      </c>
      <c r="CB17" s="2">
        <f t="shared" si="31"/>
        <v>0</v>
      </c>
      <c r="CC17" s="2">
        <f t="shared" si="32"/>
        <v>0</v>
      </c>
      <c r="CD17" s="2">
        <f t="shared" si="33"/>
        <v>0</v>
      </c>
      <c r="CE17" s="2">
        <f t="shared" si="34"/>
        <v>0</v>
      </c>
      <c r="CF17" s="2">
        <f t="shared" si="35"/>
        <v>0</v>
      </c>
      <c r="CG17" s="2">
        <f t="shared" si="36"/>
        <v>0</v>
      </c>
      <c r="CH17" s="2">
        <f t="shared" si="37"/>
        <v>1</v>
      </c>
      <c r="CI17" s="2">
        <f t="shared" si="38"/>
        <v>0</v>
      </c>
      <c r="CJ17" s="2">
        <f t="shared" si="39"/>
        <v>0</v>
      </c>
      <c r="CK17" s="2">
        <f t="shared" si="40"/>
        <v>0</v>
      </c>
      <c r="CL17" s="2">
        <f t="shared" si="41"/>
        <v>1</v>
      </c>
      <c r="CM17" s="2">
        <f t="shared" si="42"/>
        <v>0</v>
      </c>
      <c r="CN17" s="2">
        <f t="shared" si="43"/>
        <v>0</v>
      </c>
      <c r="CO17" s="2">
        <f t="shared" si="44"/>
        <v>0</v>
      </c>
      <c r="CP17" s="2">
        <f t="shared" si="45"/>
        <v>0</v>
      </c>
      <c r="CQ17" s="2">
        <f t="shared" si="46"/>
        <v>0</v>
      </c>
      <c r="CR17" s="2">
        <f t="shared" si="47"/>
        <v>0</v>
      </c>
      <c r="CS17" s="2">
        <f t="shared" si="48"/>
        <v>0</v>
      </c>
      <c r="CT17" s="2">
        <f t="shared" si="49"/>
        <v>0</v>
      </c>
      <c r="CU17" s="2">
        <f t="shared" si="50"/>
        <v>0</v>
      </c>
      <c r="CV17" s="2">
        <f t="shared" si="51"/>
        <v>0</v>
      </c>
      <c r="CW17" s="2">
        <f t="shared" si="52"/>
        <v>0</v>
      </c>
      <c r="CX17" s="2">
        <f t="shared" si="53"/>
        <v>0</v>
      </c>
      <c r="CY17" s="2">
        <f t="shared" si="54"/>
        <v>0</v>
      </c>
      <c r="CZ17" s="2">
        <f t="shared" si="55"/>
        <v>0</v>
      </c>
    </row>
    <row r="18" spans="1:104" ht="82.8" x14ac:dyDescent="0.3">
      <c r="A18" s="2" t="s">
        <v>149</v>
      </c>
      <c r="B18" s="2" t="s">
        <v>150</v>
      </c>
      <c r="C18" s="2" t="s">
        <v>128</v>
      </c>
      <c r="D18" s="2">
        <v>12</v>
      </c>
      <c r="E18" s="2" t="s">
        <v>5</v>
      </c>
      <c r="F18" s="2">
        <f t="shared" si="56"/>
        <v>1</v>
      </c>
      <c r="G18" s="2">
        <f t="shared" si="57"/>
        <v>0</v>
      </c>
      <c r="H18" s="2">
        <f t="shared" si="58"/>
        <v>0</v>
      </c>
      <c r="I18" s="2">
        <f t="shared" si="59"/>
        <v>0</v>
      </c>
      <c r="J18" s="2">
        <f t="shared" si="60"/>
        <v>0</v>
      </c>
      <c r="K18" s="2">
        <f t="shared" si="61"/>
        <v>0</v>
      </c>
      <c r="L18" s="2">
        <f t="shared" si="62"/>
        <v>0</v>
      </c>
      <c r="M18" s="2">
        <f t="shared" si="63"/>
        <v>0</v>
      </c>
      <c r="P18" s="2" t="s">
        <v>139</v>
      </c>
      <c r="R18" s="2" t="s">
        <v>152</v>
      </c>
      <c r="S18" s="2" t="s">
        <v>108</v>
      </c>
      <c r="V18" s="2" t="s">
        <v>1239</v>
      </c>
      <c r="W18" s="2" t="s">
        <v>81</v>
      </c>
      <c r="X18" s="2" t="s">
        <v>90</v>
      </c>
      <c r="Y18" s="2">
        <f t="shared" si="0"/>
        <v>0</v>
      </c>
      <c r="Z18" s="2">
        <f t="shared" si="1"/>
        <v>0</v>
      </c>
      <c r="AA18" s="2">
        <f t="shared" si="2"/>
        <v>1</v>
      </c>
      <c r="AB18" s="2">
        <f t="shared" si="3"/>
        <v>0</v>
      </c>
      <c r="AC18" s="2">
        <f t="shared" si="4"/>
        <v>1</v>
      </c>
      <c r="AD18" s="2">
        <f t="shared" si="64"/>
        <v>0</v>
      </c>
      <c r="AE18" s="2">
        <f t="shared" si="5"/>
        <v>1</v>
      </c>
      <c r="AF18" s="2">
        <f t="shared" si="65"/>
        <v>0</v>
      </c>
      <c r="AG18" s="2">
        <f t="shared" si="66"/>
        <v>0</v>
      </c>
      <c r="AH18" s="2">
        <f t="shared" si="67"/>
        <v>0</v>
      </c>
      <c r="AI18" s="2">
        <f t="shared" si="68"/>
        <v>0</v>
      </c>
      <c r="AJ18" s="2">
        <f t="shared" si="69"/>
        <v>0</v>
      </c>
      <c r="AK18" s="2">
        <f t="shared" si="70"/>
        <v>0</v>
      </c>
      <c r="AL18" s="2">
        <f t="shared" si="71"/>
        <v>0</v>
      </c>
      <c r="AM18" s="2">
        <f t="shared" si="72"/>
        <v>0</v>
      </c>
      <c r="AN18" s="2">
        <f t="shared" si="73"/>
        <v>0</v>
      </c>
      <c r="AO18" s="2">
        <f t="shared" si="74"/>
        <v>0</v>
      </c>
      <c r="AP18" s="2">
        <f t="shared" si="75"/>
        <v>0</v>
      </c>
      <c r="AQ18" s="2">
        <f t="shared" si="76"/>
        <v>0</v>
      </c>
      <c r="AR18" s="2">
        <f t="shared" si="77"/>
        <v>0</v>
      </c>
      <c r="AS18" s="2">
        <f t="shared" si="6"/>
        <v>0</v>
      </c>
      <c r="AT18" s="2">
        <f t="shared" si="78"/>
        <v>1</v>
      </c>
      <c r="AU18" s="2">
        <f t="shared" si="79"/>
        <v>0</v>
      </c>
      <c r="AV18" s="2">
        <f t="shared" si="80"/>
        <v>0</v>
      </c>
      <c r="AW18" s="2">
        <f t="shared" si="81"/>
        <v>0</v>
      </c>
      <c r="AX18" s="2">
        <f t="shared" si="82"/>
        <v>1</v>
      </c>
      <c r="AY18" s="2">
        <f t="shared" si="83"/>
        <v>0</v>
      </c>
      <c r="AZ18" s="2">
        <f t="shared" si="84"/>
        <v>0</v>
      </c>
      <c r="BA18" s="2">
        <f t="shared" si="85"/>
        <v>0</v>
      </c>
      <c r="BB18" s="2">
        <f t="shared" si="86"/>
        <v>0</v>
      </c>
      <c r="BC18" s="2">
        <f t="shared" si="87"/>
        <v>0</v>
      </c>
      <c r="BD18" s="2">
        <f t="shared" si="7"/>
        <v>0</v>
      </c>
      <c r="BE18" s="2">
        <f t="shared" si="8"/>
        <v>0</v>
      </c>
      <c r="BF18" s="2">
        <f t="shared" si="9"/>
        <v>0</v>
      </c>
      <c r="BG18" s="2">
        <f t="shared" si="10"/>
        <v>0</v>
      </c>
      <c r="BH18" s="2">
        <f t="shared" si="11"/>
        <v>0</v>
      </c>
      <c r="BI18" s="2">
        <f t="shared" si="12"/>
        <v>0</v>
      </c>
      <c r="BJ18" s="2">
        <f t="shared" si="13"/>
        <v>0</v>
      </c>
      <c r="BK18" s="2">
        <f t="shared" si="14"/>
        <v>0</v>
      </c>
      <c r="BL18" s="2">
        <f t="shared" si="15"/>
        <v>0</v>
      </c>
      <c r="BM18" s="2">
        <f t="shared" si="16"/>
        <v>0</v>
      </c>
      <c r="BN18" s="2">
        <f t="shared" si="17"/>
        <v>0</v>
      </c>
      <c r="BO18" s="2">
        <f t="shared" si="18"/>
        <v>0</v>
      </c>
      <c r="BP18" s="2">
        <f t="shared" si="19"/>
        <v>0</v>
      </c>
      <c r="BQ18" s="2">
        <f t="shared" si="20"/>
        <v>0</v>
      </c>
      <c r="BR18" s="2">
        <f t="shared" si="21"/>
        <v>1</v>
      </c>
      <c r="BS18" s="2">
        <f t="shared" si="22"/>
        <v>0</v>
      </c>
      <c r="BT18" s="2">
        <f t="shared" si="23"/>
        <v>0</v>
      </c>
      <c r="BU18" s="2">
        <f t="shared" si="24"/>
        <v>0</v>
      </c>
      <c r="BV18" s="2">
        <f t="shared" si="25"/>
        <v>0</v>
      </c>
      <c r="BW18" s="2">
        <f t="shared" si="26"/>
        <v>0</v>
      </c>
      <c r="BX18" s="2">
        <f t="shared" si="27"/>
        <v>0</v>
      </c>
      <c r="BY18" s="2">
        <f t="shared" si="28"/>
        <v>0</v>
      </c>
      <c r="BZ18" s="2">
        <f t="shared" si="29"/>
        <v>0</v>
      </c>
      <c r="CA18" s="2">
        <f t="shared" si="30"/>
        <v>0</v>
      </c>
      <c r="CB18" s="2">
        <f t="shared" si="31"/>
        <v>0</v>
      </c>
      <c r="CC18" s="2">
        <f t="shared" si="32"/>
        <v>0</v>
      </c>
      <c r="CD18" s="2">
        <f t="shared" si="33"/>
        <v>0</v>
      </c>
      <c r="CE18" s="2">
        <f t="shared" si="34"/>
        <v>0</v>
      </c>
      <c r="CF18" s="2">
        <f t="shared" si="35"/>
        <v>0</v>
      </c>
      <c r="CG18" s="2">
        <f t="shared" si="36"/>
        <v>0</v>
      </c>
      <c r="CH18" s="2">
        <f t="shared" si="37"/>
        <v>1</v>
      </c>
      <c r="CI18" s="2">
        <f t="shared" si="38"/>
        <v>0</v>
      </c>
      <c r="CJ18" s="2">
        <f t="shared" si="39"/>
        <v>0</v>
      </c>
      <c r="CK18" s="2">
        <f t="shared" si="40"/>
        <v>0</v>
      </c>
      <c r="CL18" s="2">
        <f t="shared" si="41"/>
        <v>1</v>
      </c>
      <c r="CM18" s="2">
        <f t="shared" si="42"/>
        <v>0</v>
      </c>
      <c r="CN18" s="2">
        <f t="shared" si="43"/>
        <v>0</v>
      </c>
      <c r="CO18" s="2">
        <f t="shared" si="44"/>
        <v>0</v>
      </c>
      <c r="CP18" s="2">
        <f t="shared" si="45"/>
        <v>0</v>
      </c>
      <c r="CQ18" s="2">
        <f t="shared" si="46"/>
        <v>0</v>
      </c>
      <c r="CR18" s="2">
        <f t="shared" si="47"/>
        <v>0</v>
      </c>
      <c r="CS18" s="2">
        <f t="shared" si="48"/>
        <v>0</v>
      </c>
      <c r="CT18" s="2">
        <f t="shared" si="49"/>
        <v>0</v>
      </c>
      <c r="CU18" s="2">
        <f t="shared" si="50"/>
        <v>0</v>
      </c>
      <c r="CV18" s="2">
        <f t="shared" si="51"/>
        <v>0</v>
      </c>
      <c r="CW18" s="2">
        <f t="shared" si="52"/>
        <v>0</v>
      </c>
      <c r="CX18" s="2">
        <f t="shared" si="53"/>
        <v>0</v>
      </c>
      <c r="CY18" s="2">
        <f t="shared" si="54"/>
        <v>1</v>
      </c>
      <c r="CZ18" s="2">
        <f t="shared" si="55"/>
        <v>0</v>
      </c>
    </row>
    <row r="19" spans="1:104" ht="82.8" x14ac:dyDescent="0.3">
      <c r="A19" s="2" t="s">
        <v>153</v>
      </c>
      <c r="B19" s="2" t="s">
        <v>154</v>
      </c>
      <c r="C19" s="2" t="s">
        <v>128</v>
      </c>
      <c r="D19" s="2" t="s">
        <v>155</v>
      </c>
      <c r="E19" s="2" t="s">
        <v>5</v>
      </c>
      <c r="F19" s="2">
        <f t="shared" si="56"/>
        <v>1</v>
      </c>
      <c r="G19" s="2">
        <f t="shared" si="57"/>
        <v>0</v>
      </c>
      <c r="H19" s="2">
        <f t="shared" si="58"/>
        <v>0</v>
      </c>
      <c r="I19" s="2">
        <f t="shared" si="59"/>
        <v>0</v>
      </c>
      <c r="J19" s="2">
        <f t="shared" si="60"/>
        <v>0</v>
      </c>
      <c r="K19" s="2">
        <f t="shared" si="61"/>
        <v>0</v>
      </c>
      <c r="L19" s="2">
        <f t="shared" si="62"/>
        <v>0</v>
      </c>
      <c r="M19" s="2">
        <f t="shared" si="63"/>
        <v>0</v>
      </c>
      <c r="R19" s="2" t="s">
        <v>57</v>
      </c>
      <c r="S19" s="2" t="s">
        <v>108</v>
      </c>
      <c r="V19" s="2" t="s">
        <v>1239</v>
      </c>
      <c r="W19" s="2" t="s">
        <v>81</v>
      </c>
      <c r="X19" s="2" t="s">
        <v>356</v>
      </c>
      <c r="Y19" s="2">
        <f t="shared" si="0"/>
        <v>0</v>
      </c>
      <c r="Z19" s="2">
        <f t="shared" si="1"/>
        <v>0</v>
      </c>
      <c r="AA19" s="2">
        <f t="shared" si="2"/>
        <v>0</v>
      </c>
      <c r="AB19" s="2">
        <f t="shared" si="3"/>
        <v>0</v>
      </c>
      <c r="AC19" s="2">
        <f t="shared" si="4"/>
        <v>1</v>
      </c>
      <c r="AD19" s="2">
        <f t="shared" si="64"/>
        <v>0</v>
      </c>
      <c r="AE19" s="2">
        <f t="shared" si="5"/>
        <v>1</v>
      </c>
      <c r="AF19" s="2">
        <f t="shared" si="65"/>
        <v>0</v>
      </c>
      <c r="AG19" s="2">
        <f t="shared" si="66"/>
        <v>0</v>
      </c>
      <c r="AH19" s="2">
        <f t="shared" si="67"/>
        <v>0</v>
      </c>
      <c r="AI19" s="2">
        <f t="shared" si="68"/>
        <v>0</v>
      </c>
      <c r="AJ19" s="2">
        <f t="shared" si="69"/>
        <v>0</v>
      </c>
      <c r="AK19" s="2">
        <f t="shared" si="70"/>
        <v>0</v>
      </c>
      <c r="AL19" s="2">
        <f t="shared" si="71"/>
        <v>0</v>
      </c>
      <c r="AM19" s="2">
        <f t="shared" si="72"/>
        <v>0</v>
      </c>
      <c r="AN19" s="2">
        <f t="shared" si="73"/>
        <v>0</v>
      </c>
      <c r="AO19" s="2">
        <f t="shared" si="74"/>
        <v>0</v>
      </c>
      <c r="AP19" s="2">
        <f t="shared" si="75"/>
        <v>0</v>
      </c>
      <c r="AQ19" s="2">
        <f t="shared" si="76"/>
        <v>0</v>
      </c>
      <c r="AR19" s="2">
        <f t="shared" si="77"/>
        <v>0</v>
      </c>
      <c r="AS19" s="2">
        <f t="shared" si="6"/>
        <v>0</v>
      </c>
      <c r="AT19" s="2">
        <f t="shared" si="78"/>
        <v>1</v>
      </c>
      <c r="AU19" s="2">
        <f t="shared" si="79"/>
        <v>0</v>
      </c>
      <c r="AV19" s="2">
        <f t="shared" si="80"/>
        <v>0</v>
      </c>
      <c r="AW19" s="2">
        <f t="shared" si="81"/>
        <v>0</v>
      </c>
      <c r="AX19" s="2">
        <f t="shared" si="82"/>
        <v>1</v>
      </c>
      <c r="AY19" s="2">
        <f t="shared" si="83"/>
        <v>0</v>
      </c>
      <c r="AZ19" s="2">
        <f t="shared" si="84"/>
        <v>1</v>
      </c>
      <c r="BA19" s="2">
        <f t="shared" si="85"/>
        <v>0</v>
      </c>
      <c r="BB19" s="2">
        <f t="shared" si="86"/>
        <v>0</v>
      </c>
      <c r="BC19" s="2">
        <f t="shared" si="87"/>
        <v>0</v>
      </c>
      <c r="BD19" s="2">
        <f t="shared" si="7"/>
        <v>0</v>
      </c>
      <c r="BE19" s="2">
        <f t="shared" si="8"/>
        <v>0</v>
      </c>
      <c r="BF19" s="2">
        <f t="shared" si="9"/>
        <v>0</v>
      </c>
      <c r="BG19" s="2">
        <f t="shared" si="10"/>
        <v>0</v>
      </c>
      <c r="BH19" s="2">
        <f t="shared" si="11"/>
        <v>0</v>
      </c>
      <c r="BI19" s="2">
        <f t="shared" si="12"/>
        <v>0</v>
      </c>
      <c r="BJ19" s="2">
        <f t="shared" si="13"/>
        <v>0</v>
      </c>
      <c r="BK19" s="2">
        <f t="shared" si="14"/>
        <v>0</v>
      </c>
      <c r="BL19" s="2">
        <f t="shared" si="15"/>
        <v>0</v>
      </c>
      <c r="BM19" s="2">
        <f t="shared" si="16"/>
        <v>0</v>
      </c>
      <c r="BN19" s="2">
        <f t="shared" si="17"/>
        <v>0</v>
      </c>
      <c r="BO19" s="2">
        <f t="shared" si="18"/>
        <v>0</v>
      </c>
      <c r="BP19" s="2">
        <f t="shared" si="19"/>
        <v>0</v>
      </c>
      <c r="BQ19" s="2">
        <f t="shared" si="20"/>
        <v>0</v>
      </c>
      <c r="BR19" s="2">
        <f t="shared" si="21"/>
        <v>0</v>
      </c>
      <c r="BS19" s="2">
        <f t="shared" si="22"/>
        <v>0</v>
      </c>
      <c r="BT19" s="2">
        <f t="shared" si="23"/>
        <v>0</v>
      </c>
      <c r="BU19" s="2">
        <f t="shared" si="24"/>
        <v>0</v>
      </c>
      <c r="BV19" s="2">
        <f t="shared" si="25"/>
        <v>0</v>
      </c>
      <c r="BW19" s="2">
        <f t="shared" si="26"/>
        <v>0</v>
      </c>
      <c r="BX19" s="2">
        <f t="shared" si="27"/>
        <v>0</v>
      </c>
      <c r="BY19" s="2">
        <f t="shared" si="28"/>
        <v>0</v>
      </c>
      <c r="BZ19" s="2">
        <f t="shared" si="29"/>
        <v>0</v>
      </c>
      <c r="CA19" s="2">
        <f t="shared" si="30"/>
        <v>0</v>
      </c>
      <c r="CB19" s="2">
        <f t="shared" si="31"/>
        <v>0</v>
      </c>
      <c r="CC19" s="2">
        <f t="shared" si="32"/>
        <v>0</v>
      </c>
      <c r="CD19" s="2">
        <f t="shared" si="33"/>
        <v>0</v>
      </c>
      <c r="CE19" s="2">
        <f t="shared" si="34"/>
        <v>0</v>
      </c>
      <c r="CF19" s="2">
        <f t="shared" si="35"/>
        <v>0</v>
      </c>
      <c r="CG19" s="2">
        <f t="shared" si="36"/>
        <v>0</v>
      </c>
      <c r="CH19" s="2">
        <f t="shared" si="37"/>
        <v>0</v>
      </c>
      <c r="CI19" s="2">
        <f t="shared" si="38"/>
        <v>0</v>
      </c>
      <c r="CJ19" s="2">
        <f t="shared" si="39"/>
        <v>0</v>
      </c>
      <c r="CK19" s="2">
        <f t="shared" si="40"/>
        <v>0</v>
      </c>
      <c r="CL19" s="2">
        <f t="shared" si="41"/>
        <v>1</v>
      </c>
      <c r="CM19" s="2">
        <f t="shared" si="42"/>
        <v>0</v>
      </c>
      <c r="CN19" s="2">
        <f t="shared" si="43"/>
        <v>0</v>
      </c>
      <c r="CO19" s="2">
        <f t="shared" si="44"/>
        <v>0</v>
      </c>
      <c r="CP19" s="2">
        <f t="shared" si="45"/>
        <v>0</v>
      </c>
      <c r="CQ19" s="2">
        <f t="shared" si="46"/>
        <v>0</v>
      </c>
      <c r="CR19" s="2">
        <f t="shared" si="47"/>
        <v>0</v>
      </c>
      <c r="CS19" s="2">
        <f t="shared" si="48"/>
        <v>0</v>
      </c>
      <c r="CT19" s="2">
        <f t="shared" si="49"/>
        <v>0</v>
      </c>
      <c r="CU19" s="2">
        <f t="shared" si="50"/>
        <v>0</v>
      </c>
      <c r="CV19" s="2">
        <f t="shared" si="51"/>
        <v>0</v>
      </c>
      <c r="CW19" s="2">
        <f t="shared" si="52"/>
        <v>0</v>
      </c>
      <c r="CX19" s="2">
        <f t="shared" si="53"/>
        <v>0</v>
      </c>
      <c r="CY19" s="2">
        <f t="shared" si="54"/>
        <v>0</v>
      </c>
      <c r="CZ19" s="2">
        <f t="shared" si="55"/>
        <v>0</v>
      </c>
    </row>
    <row r="20" spans="1:104" ht="110.4" x14ac:dyDescent="0.3">
      <c r="A20" s="2" t="s">
        <v>159</v>
      </c>
      <c r="B20" s="2" t="s">
        <v>160</v>
      </c>
      <c r="C20" s="2" t="s">
        <v>128</v>
      </c>
      <c r="D20" s="2" t="s">
        <v>172</v>
      </c>
      <c r="E20" s="2" t="s">
        <v>5</v>
      </c>
      <c r="F20" s="2">
        <f t="shared" si="56"/>
        <v>1</v>
      </c>
      <c r="G20" s="2">
        <f t="shared" si="57"/>
        <v>0</v>
      </c>
      <c r="H20" s="2">
        <f t="shared" si="58"/>
        <v>0</v>
      </c>
      <c r="I20" s="2">
        <f t="shared" si="59"/>
        <v>0</v>
      </c>
      <c r="J20" s="2">
        <f t="shared" si="60"/>
        <v>0</v>
      </c>
      <c r="K20" s="2">
        <f t="shared" si="61"/>
        <v>0</v>
      </c>
      <c r="L20" s="2">
        <f t="shared" si="62"/>
        <v>0</v>
      </c>
      <c r="M20" s="2">
        <f t="shared" si="63"/>
        <v>0</v>
      </c>
      <c r="O20" s="2" t="s">
        <v>23</v>
      </c>
      <c r="R20" s="2" t="s">
        <v>1041</v>
      </c>
      <c r="S20" s="2" t="s">
        <v>63</v>
      </c>
      <c r="T20" s="2" t="s">
        <v>68</v>
      </c>
      <c r="U20" s="2" t="s">
        <v>131</v>
      </c>
      <c r="V20" s="2" t="s">
        <v>1239</v>
      </c>
      <c r="W20" s="2" t="s">
        <v>81</v>
      </c>
      <c r="X20" s="2" t="s">
        <v>156</v>
      </c>
      <c r="Y20" s="2">
        <f t="shared" si="0"/>
        <v>0</v>
      </c>
      <c r="Z20" s="2">
        <f t="shared" si="1"/>
        <v>1</v>
      </c>
      <c r="AA20" s="2">
        <f t="shared" si="2"/>
        <v>0</v>
      </c>
      <c r="AB20" s="2">
        <f t="shared" si="3"/>
        <v>0</v>
      </c>
      <c r="AC20" s="2">
        <f t="shared" si="4"/>
        <v>1</v>
      </c>
      <c r="AD20" s="2">
        <f t="shared" si="64"/>
        <v>1</v>
      </c>
      <c r="AE20" s="2">
        <f t="shared" si="5"/>
        <v>1</v>
      </c>
      <c r="AF20" s="2">
        <f t="shared" si="65"/>
        <v>0</v>
      </c>
      <c r="AG20" s="2">
        <f t="shared" si="66"/>
        <v>0</v>
      </c>
      <c r="AH20" s="2">
        <f t="shared" si="67"/>
        <v>0</v>
      </c>
      <c r="AI20" s="2">
        <f t="shared" si="68"/>
        <v>1</v>
      </c>
      <c r="AJ20" s="2">
        <f t="shared" si="69"/>
        <v>0</v>
      </c>
      <c r="AK20" s="2">
        <f t="shared" si="70"/>
        <v>0</v>
      </c>
      <c r="AL20" s="2">
        <f t="shared" si="71"/>
        <v>0</v>
      </c>
      <c r="AM20" s="2">
        <f t="shared" si="72"/>
        <v>1</v>
      </c>
      <c r="AN20" s="2">
        <f t="shared" si="73"/>
        <v>0</v>
      </c>
      <c r="AO20" s="2">
        <f t="shared" si="74"/>
        <v>0</v>
      </c>
      <c r="AP20" s="2">
        <f t="shared" si="75"/>
        <v>1</v>
      </c>
      <c r="AQ20" s="2">
        <f t="shared" si="76"/>
        <v>0</v>
      </c>
      <c r="AR20" s="2">
        <f t="shared" si="77"/>
        <v>0</v>
      </c>
      <c r="AS20" s="2">
        <f t="shared" si="6"/>
        <v>0</v>
      </c>
      <c r="AT20" s="2">
        <f t="shared" si="78"/>
        <v>1</v>
      </c>
      <c r="AU20" s="2">
        <f t="shared" si="79"/>
        <v>0</v>
      </c>
      <c r="AV20" s="2">
        <f t="shared" si="80"/>
        <v>0</v>
      </c>
      <c r="AW20" s="2">
        <f t="shared" si="81"/>
        <v>0</v>
      </c>
      <c r="AX20" s="2">
        <f t="shared" si="82"/>
        <v>0</v>
      </c>
      <c r="AY20" s="2">
        <f t="shared" si="83"/>
        <v>0</v>
      </c>
      <c r="AZ20" s="2">
        <f t="shared" si="84"/>
        <v>1</v>
      </c>
      <c r="BA20" s="2">
        <f t="shared" si="85"/>
        <v>0</v>
      </c>
      <c r="BB20" s="2">
        <f t="shared" si="86"/>
        <v>0</v>
      </c>
      <c r="BC20" s="2">
        <f t="shared" si="87"/>
        <v>1</v>
      </c>
      <c r="BD20" s="2">
        <f t="shared" si="7"/>
        <v>0</v>
      </c>
      <c r="BE20" s="2">
        <f t="shared" si="8"/>
        <v>0</v>
      </c>
      <c r="BF20" s="2">
        <f t="shared" si="9"/>
        <v>0</v>
      </c>
      <c r="BG20" s="2">
        <f t="shared" si="10"/>
        <v>0</v>
      </c>
      <c r="BH20" s="2">
        <f t="shared" si="11"/>
        <v>0</v>
      </c>
      <c r="BI20" s="2">
        <f t="shared" si="12"/>
        <v>0</v>
      </c>
      <c r="BJ20" s="2">
        <f t="shared" si="13"/>
        <v>0</v>
      </c>
      <c r="BK20" s="2">
        <f t="shared" si="14"/>
        <v>0</v>
      </c>
      <c r="BL20" s="2">
        <f t="shared" si="15"/>
        <v>0</v>
      </c>
      <c r="BM20" s="2">
        <f t="shared" si="16"/>
        <v>0</v>
      </c>
      <c r="BN20" s="2">
        <f t="shared" si="17"/>
        <v>0</v>
      </c>
      <c r="BO20" s="2">
        <f t="shared" si="18"/>
        <v>0</v>
      </c>
      <c r="BP20" s="2">
        <f t="shared" si="19"/>
        <v>0</v>
      </c>
      <c r="BQ20" s="2">
        <f t="shared" si="20"/>
        <v>0</v>
      </c>
      <c r="BR20" s="2">
        <f t="shared" si="21"/>
        <v>0</v>
      </c>
      <c r="BS20" s="2">
        <f t="shared" si="22"/>
        <v>0</v>
      </c>
      <c r="BT20" s="2">
        <f t="shared" si="23"/>
        <v>0</v>
      </c>
      <c r="BU20" s="2">
        <f t="shared" si="24"/>
        <v>0</v>
      </c>
      <c r="BV20" s="2">
        <f t="shared" si="25"/>
        <v>0</v>
      </c>
      <c r="BW20" s="2">
        <f t="shared" si="26"/>
        <v>0</v>
      </c>
      <c r="BX20" s="2">
        <f t="shared" si="27"/>
        <v>0</v>
      </c>
      <c r="BY20" s="2">
        <f t="shared" si="28"/>
        <v>0</v>
      </c>
      <c r="BZ20" s="2">
        <f t="shared" si="29"/>
        <v>0</v>
      </c>
      <c r="CA20" s="2">
        <f t="shared" si="30"/>
        <v>1</v>
      </c>
      <c r="CB20" s="2">
        <f t="shared" si="31"/>
        <v>0</v>
      </c>
      <c r="CC20" s="2">
        <f t="shared" si="32"/>
        <v>0</v>
      </c>
      <c r="CD20" s="2">
        <f t="shared" si="33"/>
        <v>0</v>
      </c>
      <c r="CE20" s="2">
        <f t="shared" si="34"/>
        <v>0</v>
      </c>
      <c r="CF20" s="2">
        <f t="shared" si="35"/>
        <v>0</v>
      </c>
      <c r="CG20" s="2">
        <f t="shared" si="36"/>
        <v>0</v>
      </c>
      <c r="CH20" s="2">
        <f t="shared" si="37"/>
        <v>1</v>
      </c>
      <c r="CI20" s="2">
        <f t="shared" si="38"/>
        <v>0</v>
      </c>
      <c r="CJ20" s="2">
        <f t="shared" si="39"/>
        <v>0</v>
      </c>
      <c r="CK20" s="2">
        <f t="shared" si="40"/>
        <v>0</v>
      </c>
      <c r="CL20" s="2">
        <f t="shared" si="41"/>
        <v>1</v>
      </c>
      <c r="CM20" s="2">
        <f t="shared" si="42"/>
        <v>1</v>
      </c>
      <c r="CN20" s="2">
        <f t="shared" si="43"/>
        <v>0</v>
      </c>
      <c r="CO20" s="2">
        <f t="shared" si="44"/>
        <v>0</v>
      </c>
      <c r="CP20" s="2">
        <f t="shared" si="45"/>
        <v>0</v>
      </c>
      <c r="CQ20" s="2">
        <f t="shared" si="46"/>
        <v>0</v>
      </c>
      <c r="CR20" s="2">
        <f t="shared" si="47"/>
        <v>0</v>
      </c>
      <c r="CS20" s="2">
        <f t="shared" si="48"/>
        <v>0</v>
      </c>
      <c r="CT20" s="2">
        <f t="shared" si="49"/>
        <v>0</v>
      </c>
      <c r="CU20" s="2">
        <f t="shared" si="50"/>
        <v>1</v>
      </c>
      <c r="CV20" s="2">
        <f t="shared" si="51"/>
        <v>0</v>
      </c>
      <c r="CW20" s="2">
        <f t="shared" si="52"/>
        <v>1</v>
      </c>
      <c r="CX20" s="2">
        <f t="shared" si="53"/>
        <v>0</v>
      </c>
      <c r="CY20" s="2">
        <f t="shared" si="54"/>
        <v>0</v>
      </c>
      <c r="CZ20" s="2">
        <f t="shared" si="55"/>
        <v>0</v>
      </c>
    </row>
    <row r="21" spans="1:104" ht="124.2" x14ac:dyDescent="0.3">
      <c r="A21" s="2" t="s">
        <v>161</v>
      </c>
      <c r="B21" s="2" t="s">
        <v>869</v>
      </c>
      <c r="C21" s="2" t="s">
        <v>128</v>
      </c>
      <c r="D21" s="2" t="s">
        <v>169</v>
      </c>
      <c r="E21" s="2" t="s">
        <v>5</v>
      </c>
      <c r="F21" s="2">
        <f t="shared" si="56"/>
        <v>1</v>
      </c>
      <c r="G21" s="2">
        <f t="shared" si="57"/>
        <v>0</v>
      </c>
      <c r="H21" s="2">
        <f t="shared" si="58"/>
        <v>0</v>
      </c>
      <c r="I21" s="2">
        <f t="shared" si="59"/>
        <v>0</v>
      </c>
      <c r="J21" s="2">
        <f t="shared" si="60"/>
        <v>0</v>
      </c>
      <c r="K21" s="2">
        <f t="shared" si="61"/>
        <v>0</v>
      </c>
      <c r="L21" s="2">
        <f t="shared" si="62"/>
        <v>0</v>
      </c>
      <c r="M21" s="2">
        <f t="shared" si="63"/>
        <v>0</v>
      </c>
      <c r="N21" s="2" t="s">
        <v>589</v>
      </c>
      <c r="O21" s="2" t="s">
        <v>162</v>
      </c>
      <c r="P21" s="2" t="s">
        <v>139</v>
      </c>
      <c r="Q21" s="2" t="s">
        <v>1036</v>
      </c>
      <c r="R21" s="2" t="s">
        <v>1042</v>
      </c>
      <c r="S21" s="2" t="s">
        <v>63</v>
      </c>
      <c r="T21" s="2" t="s">
        <v>68</v>
      </c>
      <c r="U21" s="2" t="s">
        <v>131</v>
      </c>
      <c r="V21" s="2" t="s">
        <v>1239</v>
      </c>
      <c r="W21" s="2" t="s">
        <v>1228</v>
      </c>
      <c r="X21" s="2" t="s">
        <v>156</v>
      </c>
      <c r="Y21" s="2">
        <f t="shared" si="0"/>
        <v>1</v>
      </c>
      <c r="Z21" s="2">
        <f t="shared" si="1"/>
        <v>1</v>
      </c>
      <c r="AA21" s="2">
        <f t="shared" si="2"/>
        <v>1</v>
      </c>
      <c r="AB21" s="2">
        <f t="shared" si="3"/>
        <v>1</v>
      </c>
      <c r="AC21" s="2">
        <f t="shared" si="4"/>
        <v>1</v>
      </c>
      <c r="AD21" s="2">
        <f t="shared" si="64"/>
        <v>1</v>
      </c>
      <c r="AE21" s="2">
        <f t="shared" si="5"/>
        <v>1</v>
      </c>
      <c r="AF21" s="2">
        <f t="shared" si="65"/>
        <v>0</v>
      </c>
      <c r="AG21" s="2">
        <f t="shared" si="66"/>
        <v>0</v>
      </c>
      <c r="AH21" s="2">
        <f t="shared" si="67"/>
        <v>0</v>
      </c>
      <c r="AI21" s="2">
        <f t="shared" si="68"/>
        <v>1</v>
      </c>
      <c r="AJ21" s="2">
        <f t="shared" si="69"/>
        <v>0</v>
      </c>
      <c r="AK21" s="2">
        <f t="shared" si="70"/>
        <v>0</v>
      </c>
      <c r="AL21" s="2">
        <f t="shared" si="71"/>
        <v>0</v>
      </c>
      <c r="AM21" s="2">
        <f t="shared" si="72"/>
        <v>1</v>
      </c>
      <c r="AN21" s="2">
        <f t="shared" si="73"/>
        <v>0</v>
      </c>
      <c r="AO21" s="2">
        <f t="shared" si="74"/>
        <v>0</v>
      </c>
      <c r="AP21" s="2">
        <f t="shared" si="75"/>
        <v>1</v>
      </c>
      <c r="AQ21" s="2">
        <f t="shared" si="76"/>
        <v>0</v>
      </c>
      <c r="AR21" s="2">
        <f t="shared" si="77"/>
        <v>1</v>
      </c>
      <c r="AS21" s="2">
        <f t="shared" si="6"/>
        <v>1</v>
      </c>
      <c r="AT21" s="2">
        <f t="shared" si="78"/>
        <v>1</v>
      </c>
      <c r="AU21" s="2">
        <f t="shared" si="79"/>
        <v>0</v>
      </c>
      <c r="AV21" s="2">
        <f t="shared" si="80"/>
        <v>0</v>
      </c>
      <c r="AW21" s="2">
        <f t="shared" si="81"/>
        <v>0</v>
      </c>
      <c r="AX21" s="2">
        <f t="shared" si="82"/>
        <v>0</v>
      </c>
      <c r="AY21" s="2">
        <f t="shared" si="83"/>
        <v>0</v>
      </c>
      <c r="AZ21" s="2">
        <f t="shared" si="84"/>
        <v>1</v>
      </c>
      <c r="BA21" s="2">
        <f t="shared" si="85"/>
        <v>0</v>
      </c>
      <c r="BB21" s="2">
        <f t="shared" si="86"/>
        <v>0</v>
      </c>
      <c r="BC21" s="2">
        <f t="shared" si="87"/>
        <v>1</v>
      </c>
      <c r="BD21" s="2">
        <f t="shared" si="7"/>
        <v>0</v>
      </c>
      <c r="BE21" s="2">
        <f t="shared" si="8"/>
        <v>0</v>
      </c>
      <c r="BF21" s="2">
        <f t="shared" si="9"/>
        <v>1</v>
      </c>
      <c r="BG21" s="2">
        <f t="shared" si="10"/>
        <v>1</v>
      </c>
      <c r="BH21" s="2">
        <f t="shared" si="11"/>
        <v>1</v>
      </c>
      <c r="BI21" s="2">
        <f t="shared" si="12"/>
        <v>0</v>
      </c>
      <c r="BJ21" s="2">
        <f t="shared" si="13"/>
        <v>0</v>
      </c>
      <c r="BK21" s="2">
        <f t="shared" si="14"/>
        <v>0</v>
      </c>
      <c r="BL21" s="2">
        <f t="shared" si="15"/>
        <v>0</v>
      </c>
      <c r="BM21" s="2">
        <f t="shared" si="16"/>
        <v>0</v>
      </c>
      <c r="BN21" s="2">
        <f t="shared" si="17"/>
        <v>0</v>
      </c>
      <c r="BO21" s="2">
        <f t="shared" si="18"/>
        <v>1</v>
      </c>
      <c r="BP21" s="2">
        <f t="shared" si="19"/>
        <v>0</v>
      </c>
      <c r="BQ21" s="2">
        <f t="shared" si="20"/>
        <v>0</v>
      </c>
      <c r="BR21" s="2">
        <f t="shared" si="21"/>
        <v>1</v>
      </c>
      <c r="BS21" s="2">
        <f t="shared" si="22"/>
        <v>0</v>
      </c>
      <c r="BT21" s="2">
        <f t="shared" si="23"/>
        <v>0</v>
      </c>
      <c r="BU21" s="2">
        <f t="shared" si="24"/>
        <v>0</v>
      </c>
      <c r="BV21" s="2">
        <f t="shared" si="25"/>
        <v>0</v>
      </c>
      <c r="BW21" s="2">
        <f t="shared" si="26"/>
        <v>0</v>
      </c>
      <c r="BX21" s="2">
        <f t="shared" si="27"/>
        <v>0</v>
      </c>
      <c r="BY21" s="2">
        <f t="shared" si="28"/>
        <v>1</v>
      </c>
      <c r="BZ21" s="2">
        <f t="shared" si="29"/>
        <v>1</v>
      </c>
      <c r="CA21" s="2">
        <f t="shared" si="30"/>
        <v>1</v>
      </c>
      <c r="CB21" s="2">
        <f t="shared" si="31"/>
        <v>0</v>
      </c>
      <c r="CC21" s="2">
        <f t="shared" si="32"/>
        <v>0</v>
      </c>
      <c r="CD21" s="2">
        <f t="shared" si="33"/>
        <v>0</v>
      </c>
      <c r="CE21" s="2">
        <f t="shared" si="34"/>
        <v>0</v>
      </c>
      <c r="CF21" s="2">
        <f t="shared" si="35"/>
        <v>0</v>
      </c>
      <c r="CG21" s="2">
        <f t="shared" si="36"/>
        <v>0</v>
      </c>
      <c r="CH21" s="2">
        <f t="shared" si="37"/>
        <v>1</v>
      </c>
      <c r="CI21" s="2">
        <f t="shared" si="38"/>
        <v>0</v>
      </c>
      <c r="CJ21" s="2">
        <f t="shared" si="39"/>
        <v>0</v>
      </c>
      <c r="CK21" s="2">
        <f t="shared" si="40"/>
        <v>0</v>
      </c>
      <c r="CL21" s="2">
        <f t="shared" si="41"/>
        <v>1</v>
      </c>
      <c r="CM21" s="2">
        <f t="shared" si="42"/>
        <v>1</v>
      </c>
      <c r="CN21" s="2">
        <f t="shared" si="43"/>
        <v>0</v>
      </c>
      <c r="CO21" s="2">
        <f t="shared" si="44"/>
        <v>0</v>
      </c>
      <c r="CP21" s="2">
        <f t="shared" si="45"/>
        <v>0</v>
      </c>
      <c r="CQ21" s="2">
        <f t="shared" si="46"/>
        <v>0</v>
      </c>
      <c r="CR21" s="2">
        <f t="shared" si="47"/>
        <v>0</v>
      </c>
      <c r="CS21" s="2">
        <f t="shared" si="48"/>
        <v>0</v>
      </c>
      <c r="CT21" s="2">
        <f t="shared" si="49"/>
        <v>0</v>
      </c>
      <c r="CU21" s="2">
        <f t="shared" si="50"/>
        <v>1</v>
      </c>
      <c r="CV21" s="2">
        <f t="shared" si="51"/>
        <v>0</v>
      </c>
      <c r="CW21" s="2">
        <f t="shared" si="52"/>
        <v>1</v>
      </c>
      <c r="CX21" s="2">
        <f t="shared" si="53"/>
        <v>0</v>
      </c>
      <c r="CY21" s="2">
        <f t="shared" si="54"/>
        <v>0</v>
      </c>
      <c r="CZ21" s="2">
        <f t="shared" si="55"/>
        <v>0</v>
      </c>
    </row>
    <row r="22" spans="1:104" ht="110.4" x14ac:dyDescent="0.3">
      <c r="A22" s="2" t="s">
        <v>157</v>
      </c>
      <c r="B22" s="2" t="s">
        <v>37</v>
      </c>
      <c r="C22" s="2" t="s">
        <v>128</v>
      </c>
      <c r="D22" s="2" t="s">
        <v>168</v>
      </c>
      <c r="E22" s="2" t="s">
        <v>5</v>
      </c>
      <c r="F22" s="2">
        <f t="shared" si="56"/>
        <v>1</v>
      </c>
      <c r="G22" s="2">
        <f t="shared" si="57"/>
        <v>0</v>
      </c>
      <c r="H22" s="2">
        <f t="shared" si="58"/>
        <v>0</v>
      </c>
      <c r="I22" s="2">
        <f t="shared" si="59"/>
        <v>0</v>
      </c>
      <c r="J22" s="2">
        <f t="shared" si="60"/>
        <v>0</v>
      </c>
      <c r="K22" s="2">
        <f t="shared" si="61"/>
        <v>0</v>
      </c>
      <c r="L22" s="2">
        <f t="shared" si="62"/>
        <v>0</v>
      </c>
      <c r="M22" s="2">
        <f t="shared" si="63"/>
        <v>0</v>
      </c>
      <c r="O22" s="2" t="s">
        <v>23</v>
      </c>
      <c r="R22" s="2" t="s">
        <v>170</v>
      </c>
      <c r="S22" s="2" t="s">
        <v>63</v>
      </c>
      <c r="T22" s="2" t="s">
        <v>68</v>
      </c>
      <c r="U22" s="2" t="s">
        <v>131</v>
      </c>
      <c r="V22" s="2" t="s">
        <v>1239</v>
      </c>
      <c r="W22" s="2" t="s">
        <v>81</v>
      </c>
      <c r="X22" s="2" t="s">
        <v>156</v>
      </c>
      <c r="Y22" s="2">
        <f t="shared" si="0"/>
        <v>0</v>
      </c>
      <c r="Z22" s="2">
        <f t="shared" si="1"/>
        <v>1</v>
      </c>
      <c r="AA22" s="2">
        <f t="shared" si="2"/>
        <v>0</v>
      </c>
      <c r="AB22" s="2">
        <f t="shared" si="3"/>
        <v>0</v>
      </c>
      <c r="AC22" s="2">
        <f t="shared" si="4"/>
        <v>1</v>
      </c>
      <c r="AD22" s="2">
        <f t="shared" si="64"/>
        <v>1</v>
      </c>
      <c r="AE22" s="2">
        <f t="shared" si="5"/>
        <v>1</v>
      </c>
      <c r="AF22" s="2">
        <f t="shared" si="65"/>
        <v>0</v>
      </c>
      <c r="AG22" s="2">
        <f t="shared" si="66"/>
        <v>0</v>
      </c>
      <c r="AH22" s="2">
        <f t="shared" si="67"/>
        <v>0</v>
      </c>
      <c r="AI22" s="2">
        <f t="shared" si="68"/>
        <v>1</v>
      </c>
      <c r="AJ22" s="2">
        <f t="shared" si="69"/>
        <v>0</v>
      </c>
      <c r="AK22" s="2">
        <f t="shared" si="70"/>
        <v>0</v>
      </c>
      <c r="AL22" s="2">
        <f t="shared" si="71"/>
        <v>0</v>
      </c>
      <c r="AM22" s="2">
        <f t="shared" si="72"/>
        <v>1</v>
      </c>
      <c r="AN22" s="2">
        <f t="shared" si="73"/>
        <v>0</v>
      </c>
      <c r="AO22" s="2">
        <f t="shared" si="74"/>
        <v>0</v>
      </c>
      <c r="AP22" s="2">
        <f t="shared" si="75"/>
        <v>1</v>
      </c>
      <c r="AQ22" s="2">
        <f t="shared" si="76"/>
        <v>0</v>
      </c>
      <c r="AR22" s="2">
        <f t="shared" si="77"/>
        <v>0</v>
      </c>
      <c r="AS22" s="2">
        <f t="shared" si="6"/>
        <v>0</v>
      </c>
      <c r="AT22" s="2">
        <f t="shared" si="78"/>
        <v>1</v>
      </c>
      <c r="AU22" s="2">
        <f t="shared" si="79"/>
        <v>0</v>
      </c>
      <c r="AV22" s="2">
        <f t="shared" si="80"/>
        <v>0</v>
      </c>
      <c r="AW22" s="2">
        <f t="shared" si="81"/>
        <v>0</v>
      </c>
      <c r="AX22" s="2">
        <f t="shared" si="82"/>
        <v>0</v>
      </c>
      <c r="AY22" s="2">
        <f t="shared" si="83"/>
        <v>0</v>
      </c>
      <c r="AZ22" s="2">
        <f t="shared" si="84"/>
        <v>1</v>
      </c>
      <c r="BA22" s="2">
        <f t="shared" si="85"/>
        <v>0</v>
      </c>
      <c r="BB22" s="2">
        <f t="shared" si="86"/>
        <v>0</v>
      </c>
      <c r="BC22" s="2">
        <f t="shared" si="87"/>
        <v>1</v>
      </c>
      <c r="BD22" s="2">
        <f t="shared" si="7"/>
        <v>0</v>
      </c>
      <c r="BE22" s="2">
        <f t="shared" si="8"/>
        <v>0</v>
      </c>
      <c r="BF22" s="2">
        <f t="shared" si="9"/>
        <v>0</v>
      </c>
      <c r="BG22" s="2">
        <f t="shared" si="10"/>
        <v>0</v>
      </c>
      <c r="BH22" s="2">
        <f t="shared" si="11"/>
        <v>0</v>
      </c>
      <c r="BI22" s="2">
        <f t="shared" si="12"/>
        <v>0</v>
      </c>
      <c r="BJ22" s="2">
        <f t="shared" si="13"/>
        <v>0</v>
      </c>
      <c r="BK22" s="2">
        <f t="shared" si="14"/>
        <v>0</v>
      </c>
      <c r="BL22" s="2">
        <f t="shared" si="15"/>
        <v>0</v>
      </c>
      <c r="BM22" s="2">
        <f t="shared" si="16"/>
        <v>0</v>
      </c>
      <c r="BN22" s="2">
        <f t="shared" si="17"/>
        <v>0</v>
      </c>
      <c r="BO22" s="2">
        <f t="shared" si="18"/>
        <v>0</v>
      </c>
      <c r="BP22" s="2">
        <f t="shared" si="19"/>
        <v>0</v>
      </c>
      <c r="BQ22" s="2">
        <f t="shared" si="20"/>
        <v>0</v>
      </c>
      <c r="BR22" s="2">
        <f t="shared" si="21"/>
        <v>0</v>
      </c>
      <c r="BS22" s="2">
        <f t="shared" si="22"/>
        <v>0</v>
      </c>
      <c r="BT22" s="2">
        <f t="shared" si="23"/>
        <v>0</v>
      </c>
      <c r="BU22" s="2">
        <f t="shared" si="24"/>
        <v>0</v>
      </c>
      <c r="BV22" s="2">
        <f t="shared" si="25"/>
        <v>0</v>
      </c>
      <c r="BW22" s="2">
        <f t="shared" si="26"/>
        <v>0</v>
      </c>
      <c r="BX22" s="2">
        <f t="shared" si="27"/>
        <v>0</v>
      </c>
      <c r="BY22" s="2">
        <f t="shared" si="28"/>
        <v>0</v>
      </c>
      <c r="BZ22" s="2">
        <f t="shared" si="29"/>
        <v>0</v>
      </c>
      <c r="CA22" s="2">
        <f t="shared" si="30"/>
        <v>1</v>
      </c>
      <c r="CB22" s="2">
        <f t="shared" si="31"/>
        <v>0</v>
      </c>
      <c r="CC22" s="2">
        <f t="shared" si="32"/>
        <v>0</v>
      </c>
      <c r="CD22" s="2">
        <f t="shared" si="33"/>
        <v>0</v>
      </c>
      <c r="CE22" s="2">
        <f t="shared" si="34"/>
        <v>0</v>
      </c>
      <c r="CF22" s="2">
        <f t="shared" si="35"/>
        <v>0</v>
      </c>
      <c r="CG22" s="2">
        <f t="shared" si="36"/>
        <v>0</v>
      </c>
      <c r="CH22" s="2">
        <f t="shared" si="37"/>
        <v>1</v>
      </c>
      <c r="CI22" s="2">
        <f t="shared" si="38"/>
        <v>1</v>
      </c>
      <c r="CJ22" s="2">
        <f t="shared" si="39"/>
        <v>0</v>
      </c>
      <c r="CK22" s="2">
        <f t="shared" si="40"/>
        <v>0</v>
      </c>
      <c r="CL22" s="2">
        <f t="shared" si="41"/>
        <v>1</v>
      </c>
      <c r="CM22" s="2">
        <f t="shared" si="42"/>
        <v>1</v>
      </c>
      <c r="CN22" s="2">
        <f t="shared" si="43"/>
        <v>0</v>
      </c>
      <c r="CO22" s="2">
        <f t="shared" si="44"/>
        <v>0</v>
      </c>
      <c r="CP22" s="2">
        <f t="shared" si="45"/>
        <v>0</v>
      </c>
      <c r="CQ22" s="2">
        <f t="shared" si="46"/>
        <v>0</v>
      </c>
      <c r="CR22" s="2">
        <f t="shared" si="47"/>
        <v>0</v>
      </c>
      <c r="CS22" s="2">
        <f t="shared" si="48"/>
        <v>0</v>
      </c>
      <c r="CT22" s="2">
        <f t="shared" si="49"/>
        <v>0</v>
      </c>
      <c r="CU22" s="2">
        <f t="shared" si="50"/>
        <v>0</v>
      </c>
      <c r="CV22" s="2">
        <f t="shared" si="51"/>
        <v>0</v>
      </c>
      <c r="CW22" s="2">
        <f t="shared" si="52"/>
        <v>1</v>
      </c>
      <c r="CX22" s="2">
        <f t="shared" si="53"/>
        <v>0</v>
      </c>
      <c r="CY22" s="2">
        <f t="shared" si="54"/>
        <v>0</v>
      </c>
      <c r="CZ22" s="2">
        <f t="shared" si="55"/>
        <v>0</v>
      </c>
    </row>
    <row r="23" spans="1:104" ht="69" x14ac:dyDescent="0.3">
      <c r="A23" s="2" t="s">
        <v>158</v>
      </c>
      <c r="B23" s="2" t="s">
        <v>1254</v>
      </c>
      <c r="C23" s="2" t="s">
        <v>128</v>
      </c>
      <c r="D23" s="2" t="s">
        <v>167</v>
      </c>
      <c r="E23" s="2" t="s">
        <v>5</v>
      </c>
      <c r="F23" s="2">
        <f t="shared" si="56"/>
        <v>1</v>
      </c>
      <c r="G23" s="2">
        <f t="shared" si="57"/>
        <v>0</v>
      </c>
      <c r="H23" s="2">
        <f t="shared" si="58"/>
        <v>0</v>
      </c>
      <c r="I23" s="2">
        <f t="shared" si="59"/>
        <v>0</v>
      </c>
      <c r="J23" s="2">
        <f t="shared" si="60"/>
        <v>0</v>
      </c>
      <c r="K23" s="2">
        <f t="shared" si="61"/>
        <v>0</v>
      </c>
      <c r="L23" s="2">
        <f t="shared" si="62"/>
        <v>0</v>
      </c>
      <c r="M23" s="2">
        <f t="shared" si="63"/>
        <v>0</v>
      </c>
      <c r="O23" s="2" t="s">
        <v>23</v>
      </c>
      <c r="R23" s="2" t="s">
        <v>171</v>
      </c>
      <c r="S23" s="2" t="s">
        <v>63</v>
      </c>
      <c r="T23" s="2" t="s">
        <v>68</v>
      </c>
      <c r="U23" s="2" t="s">
        <v>131</v>
      </c>
      <c r="V23" s="2" t="s">
        <v>1239</v>
      </c>
      <c r="W23" s="2" t="s">
        <v>81</v>
      </c>
      <c r="X23" s="2" t="s">
        <v>156</v>
      </c>
      <c r="Y23" s="2">
        <f t="shared" si="0"/>
        <v>0</v>
      </c>
      <c r="Z23" s="2">
        <f t="shared" si="1"/>
        <v>1</v>
      </c>
      <c r="AA23" s="2">
        <f t="shared" si="2"/>
        <v>0</v>
      </c>
      <c r="AB23" s="2">
        <f t="shared" si="3"/>
        <v>0</v>
      </c>
      <c r="AC23" s="2">
        <f t="shared" si="4"/>
        <v>1</v>
      </c>
      <c r="AD23" s="2">
        <f t="shared" si="64"/>
        <v>1</v>
      </c>
      <c r="AE23" s="2">
        <f t="shared" si="5"/>
        <v>1</v>
      </c>
      <c r="AF23" s="2">
        <f t="shared" si="65"/>
        <v>0</v>
      </c>
      <c r="AG23" s="2">
        <f t="shared" si="66"/>
        <v>0</v>
      </c>
      <c r="AH23" s="2">
        <f t="shared" si="67"/>
        <v>0</v>
      </c>
      <c r="AI23" s="2">
        <f t="shared" si="68"/>
        <v>1</v>
      </c>
      <c r="AJ23" s="2">
        <f t="shared" si="69"/>
        <v>0</v>
      </c>
      <c r="AK23" s="2">
        <f t="shared" si="70"/>
        <v>0</v>
      </c>
      <c r="AL23" s="2">
        <f t="shared" si="71"/>
        <v>0</v>
      </c>
      <c r="AM23" s="2">
        <f t="shared" si="72"/>
        <v>1</v>
      </c>
      <c r="AN23" s="2">
        <f t="shared" si="73"/>
        <v>0</v>
      </c>
      <c r="AO23" s="2">
        <f t="shared" si="74"/>
        <v>0</v>
      </c>
      <c r="AP23" s="2">
        <f t="shared" si="75"/>
        <v>1</v>
      </c>
      <c r="AQ23" s="2">
        <f t="shared" si="76"/>
        <v>0</v>
      </c>
      <c r="AR23" s="2">
        <f t="shared" si="77"/>
        <v>0</v>
      </c>
      <c r="AS23" s="2">
        <f t="shared" si="6"/>
        <v>0</v>
      </c>
      <c r="AT23" s="2">
        <f t="shared" si="78"/>
        <v>1</v>
      </c>
      <c r="AU23" s="2">
        <f t="shared" si="79"/>
        <v>0</v>
      </c>
      <c r="AV23" s="2">
        <f t="shared" si="80"/>
        <v>0</v>
      </c>
      <c r="AW23" s="2">
        <f t="shared" si="81"/>
        <v>0</v>
      </c>
      <c r="AX23" s="2">
        <f t="shared" si="82"/>
        <v>0</v>
      </c>
      <c r="AY23" s="2">
        <f t="shared" si="83"/>
        <v>0</v>
      </c>
      <c r="AZ23" s="2">
        <f t="shared" si="84"/>
        <v>1</v>
      </c>
      <c r="BA23" s="2">
        <f t="shared" si="85"/>
        <v>0</v>
      </c>
      <c r="BB23" s="2">
        <f t="shared" si="86"/>
        <v>0</v>
      </c>
      <c r="BC23" s="2">
        <f t="shared" si="87"/>
        <v>1</v>
      </c>
      <c r="BD23" s="2">
        <f t="shared" si="7"/>
        <v>0</v>
      </c>
      <c r="BE23" s="2">
        <f t="shared" si="8"/>
        <v>0</v>
      </c>
      <c r="BF23" s="2">
        <f t="shared" si="9"/>
        <v>0</v>
      </c>
      <c r="BG23" s="2">
        <f t="shared" si="10"/>
        <v>0</v>
      </c>
      <c r="BH23" s="2">
        <f t="shared" si="11"/>
        <v>0</v>
      </c>
      <c r="BI23" s="2">
        <f t="shared" si="12"/>
        <v>0</v>
      </c>
      <c r="BJ23" s="2">
        <f t="shared" si="13"/>
        <v>0</v>
      </c>
      <c r="BK23" s="2">
        <f t="shared" si="14"/>
        <v>0</v>
      </c>
      <c r="BL23" s="2">
        <f t="shared" si="15"/>
        <v>0</v>
      </c>
      <c r="BM23" s="2">
        <f t="shared" si="16"/>
        <v>0</v>
      </c>
      <c r="BN23" s="2">
        <f t="shared" si="17"/>
        <v>0</v>
      </c>
      <c r="BO23" s="2">
        <f t="shared" si="18"/>
        <v>0</v>
      </c>
      <c r="BP23" s="2">
        <f t="shared" si="19"/>
        <v>0</v>
      </c>
      <c r="BQ23" s="2">
        <f t="shared" si="20"/>
        <v>0</v>
      </c>
      <c r="BR23" s="2">
        <f t="shared" si="21"/>
        <v>0</v>
      </c>
      <c r="BS23" s="2">
        <f t="shared" si="22"/>
        <v>0</v>
      </c>
      <c r="BT23" s="2">
        <f t="shared" si="23"/>
        <v>0</v>
      </c>
      <c r="BU23" s="2">
        <f t="shared" si="24"/>
        <v>0</v>
      </c>
      <c r="BV23" s="2">
        <f t="shared" si="25"/>
        <v>0</v>
      </c>
      <c r="BW23" s="2">
        <f t="shared" si="26"/>
        <v>0</v>
      </c>
      <c r="BX23" s="2">
        <f t="shared" si="27"/>
        <v>0</v>
      </c>
      <c r="BY23" s="2">
        <f t="shared" si="28"/>
        <v>0</v>
      </c>
      <c r="BZ23" s="2">
        <f t="shared" si="29"/>
        <v>0</v>
      </c>
      <c r="CA23" s="2">
        <f t="shared" si="30"/>
        <v>1</v>
      </c>
      <c r="CB23" s="2">
        <f t="shared" si="31"/>
        <v>0</v>
      </c>
      <c r="CC23" s="2">
        <f t="shared" si="32"/>
        <v>0</v>
      </c>
      <c r="CD23" s="2">
        <f t="shared" si="33"/>
        <v>0</v>
      </c>
      <c r="CE23" s="2">
        <f t="shared" si="34"/>
        <v>0</v>
      </c>
      <c r="CF23" s="2">
        <f t="shared" si="35"/>
        <v>0</v>
      </c>
      <c r="CG23" s="2">
        <f t="shared" si="36"/>
        <v>0</v>
      </c>
      <c r="CH23" s="2">
        <f t="shared" si="37"/>
        <v>1</v>
      </c>
      <c r="CI23" s="2">
        <f t="shared" si="38"/>
        <v>0</v>
      </c>
      <c r="CJ23" s="2">
        <f t="shared" si="39"/>
        <v>0</v>
      </c>
      <c r="CK23" s="2">
        <f t="shared" si="40"/>
        <v>0</v>
      </c>
      <c r="CL23" s="2">
        <f t="shared" si="41"/>
        <v>0</v>
      </c>
      <c r="CM23" s="2">
        <f t="shared" si="42"/>
        <v>1</v>
      </c>
      <c r="CN23" s="2">
        <f t="shared" si="43"/>
        <v>0</v>
      </c>
      <c r="CO23" s="2">
        <f t="shared" si="44"/>
        <v>0</v>
      </c>
      <c r="CP23" s="2">
        <f t="shared" si="45"/>
        <v>0</v>
      </c>
      <c r="CQ23" s="2">
        <f t="shared" si="46"/>
        <v>0</v>
      </c>
      <c r="CR23" s="2">
        <f t="shared" si="47"/>
        <v>0</v>
      </c>
      <c r="CS23" s="2">
        <f t="shared" si="48"/>
        <v>0</v>
      </c>
      <c r="CT23" s="2">
        <f t="shared" si="49"/>
        <v>0</v>
      </c>
      <c r="CU23" s="2">
        <f t="shared" si="50"/>
        <v>0</v>
      </c>
      <c r="CV23" s="2">
        <f t="shared" si="51"/>
        <v>0</v>
      </c>
      <c r="CW23" s="2">
        <f t="shared" si="52"/>
        <v>1</v>
      </c>
      <c r="CX23" s="2">
        <f t="shared" si="53"/>
        <v>0</v>
      </c>
      <c r="CY23" s="2">
        <f t="shared" si="54"/>
        <v>0</v>
      </c>
      <c r="CZ23" s="2">
        <f t="shared" si="55"/>
        <v>0</v>
      </c>
    </row>
    <row r="24" spans="1:104" ht="55.2" x14ac:dyDescent="0.3">
      <c r="A24" s="2" t="s">
        <v>173</v>
      </c>
      <c r="B24" s="2" t="s">
        <v>174</v>
      </c>
      <c r="C24" s="2" t="s">
        <v>128</v>
      </c>
      <c r="D24" s="2">
        <v>50</v>
      </c>
      <c r="E24" s="2" t="s">
        <v>5</v>
      </c>
      <c r="F24" s="2">
        <f t="shared" si="56"/>
        <v>1</v>
      </c>
      <c r="G24" s="2">
        <f t="shared" si="57"/>
        <v>0</v>
      </c>
      <c r="H24" s="2">
        <f t="shared" si="58"/>
        <v>0</v>
      </c>
      <c r="I24" s="2">
        <f t="shared" si="59"/>
        <v>0</v>
      </c>
      <c r="J24" s="2">
        <f t="shared" si="60"/>
        <v>0</v>
      </c>
      <c r="K24" s="2">
        <f t="shared" si="61"/>
        <v>0</v>
      </c>
      <c r="L24" s="2">
        <f t="shared" si="62"/>
        <v>0</v>
      </c>
      <c r="M24" s="2">
        <f t="shared" si="63"/>
        <v>0</v>
      </c>
      <c r="O24" s="2" t="s">
        <v>23</v>
      </c>
      <c r="R24" s="2" t="s">
        <v>163</v>
      </c>
      <c r="S24" s="2" t="s">
        <v>63</v>
      </c>
      <c r="T24" s="2" t="s">
        <v>68</v>
      </c>
      <c r="U24" s="2" t="s">
        <v>131</v>
      </c>
      <c r="V24" s="2" t="s">
        <v>1239</v>
      </c>
      <c r="W24" s="2" t="s">
        <v>81</v>
      </c>
      <c r="X24" s="2" t="s">
        <v>156</v>
      </c>
      <c r="Y24" s="2">
        <f t="shared" si="0"/>
        <v>0</v>
      </c>
      <c r="Z24" s="2">
        <f t="shared" si="1"/>
        <v>1</v>
      </c>
      <c r="AA24" s="2">
        <f t="shared" si="2"/>
        <v>0</v>
      </c>
      <c r="AB24" s="2">
        <f t="shared" si="3"/>
        <v>0</v>
      </c>
      <c r="AC24" s="2">
        <f t="shared" si="4"/>
        <v>1</v>
      </c>
      <c r="AD24" s="2">
        <f t="shared" si="64"/>
        <v>1</v>
      </c>
      <c r="AE24" s="2">
        <f t="shared" si="5"/>
        <v>1</v>
      </c>
      <c r="AF24" s="2">
        <f t="shared" si="65"/>
        <v>0</v>
      </c>
      <c r="AG24" s="2">
        <f t="shared" si="66"/>
        <v>0</v>
      </c>
      <c r="AH24" s="2">
        <f t="shared" si="67"/>
        <v>0</v>
      </c>
      <c r="AI24" s="2">
        <f t="shared" si="68"/>
        <v>1</v>
      </c>
      <c r="AJ24" s="2">
        <f t="shared" si="69"/>
        <v>0</v>
      </c>
      <c r="AK24" s="2">
        <f t="shared" si="70"/>
        <v>0</v>
      </c>
      <c r="AL24" s="2">
        <f t="shared" si="71"/>
        <v>0</v>
      </c>
      <c r="AM24" s="2">
        <f t="shared" si="72"/>
        <v>1</v>
      </c>
      <c r="AN24" s="2">
        <f t="shared" si="73"/>
        <v>0</v>
      </c>
      <c r="AO24" s="2">
        <f t="shared" si="74"/>
        <v>0</v>
      </c>
      <c r="AP24" s="2">
        <f t="shared" si="75"/>
        <v>1</v>
      </c>
      <c r="AQ24" s="2">
        <f t="shared" si="76"/>
        <v>0</v>
      </c>
      <c r="AR24" s="2">
        <f t="shared" si="77"/>
        <v>0</v>
      </c>
      <c r="AS24" s="2">
        <f t="shared" si="6"/>
        <v>0</v>
      </c>
      <c r="AT24" s="2">
        <f t="shared" si="78"/>
        <v>1</v>
      </c>
      <c r="AU24" s="2">
        <f t="shared" si="79"/>
        <v>0</v>
      </c>
      <c r="AV24" s="2">
        <f t="shared" si="80"/>
        <v>0</v>
      </c>
      <c r="AW24" s="2">
        <f t="shared" si="81"/>
        <v>0</v>
      </c>
      <c r="AX24" s="2">
        <f t="shared" si="82"/>
        <v>0</v>
      </c>
      <c r="AY24" s="2">
        <f t="shared" si="83"/>
        <v>0</v>
      </c>
      <c r="AZ24" s="2">
        <f t="shared" si="84"/>
        <v>1</v>
      </c>
      <c r="BA24" s="2">
        <f t="shared" si="85"/>
        <v>0</v>
      </c>
      <c r="BB24" s="2">
        <f t="shared" si="86"/>
        <v>0</v>
      </c>
      <c r="BC24" s="2">
        <f t="shared" si="87"/>
        <v>1</v>
      </c>
      <c r="BD24" s="2">
        <f t="shared" si="7"/>
        <v>0</v>
      </c>
      <c r="BE24" s="2">
        <f t="shared" si="8"/>
        <v>0</v>
      </c>
      <c r="BF24" s="2">
        <f t="shared" si="9"/>
        <v>0</v>
      </c>
      <c r="BG24" s="2">
        <f t="shared" si="10"/>
        <v>0</v>
      </c>
      <c r="BH24" s="2">
        <f t="shared" si="11"/>
        <v>0</v>
      </c>
      <c r="BI24" s="2">
        <f t="shared" si="12"/>
        <v>0</v>
      </c>
      <c r="BJ24" s="2">
        <f t="shared" si="13"/>
        <v>0</v>
      </c>
      <c r="BK24" s="2">
        <f t="shared" si="14"/>
        <v>0</v>
      </c>
      <c r="BL24" s="2">
        <f t="shared" si="15"/>
        <v>0</v>
      </c>
      <c r="BM24" s="2">
        <f t="shared" si="16"/>
        <v>0</v>
      </c>
      <c r="BN24" s="2">
        <f t="shared" si="17"/>
        <v>0</v>
      </c>
      <c r="BO24" s="2">
        <f t="shared" si="18"/>
        <v>0</v>
      </c>
      <c r="BP24" s="2">
        <f t="shared" si="19"/>
        <v>0</v>
      </c>
      <c r="BQ24" s="2">
        <f t="shared" si="20"/>
        <v>0</v>
      </c>
      <c r="BR24" s="2">
        <f t="shared" si="21"/>
        <v>0</v>
      </c>
      <c r="BS24" s="2">
        <f t="shared" si="22"/>
        <v>0</v>
      </c>
      <c r="BT24" s="2">
        <f t="shared" si="23"/>
        <v>0</v>
      </c>
      <c r="BU24" s="2">
        <f t="shared" si="24"/>
        <v>0</v>
      </c>
      <c r="BV24" s="2">
        <f t="shared" si="25"/>
        <v>0</v>
      </c>
      <c r="BW24" s="2">
        <f t="shared" si="26"/>
        <v>0</v>
      </c>
      <c r="BX24" s="2">
        <f t="shared" si="27"/>
        <v>0</v>
      </c>
      <c r="BY24" s="2">
        <f t="shared" si="28"/>
        <v>0</v>
      </c>
      <c r="BZ24" s="2">
        <f t="shared" si="29"/>
        <v>0</v>
      </c>
      <c r="CA24" s="2">
        <f t="shared" si="30"/>
        <v>1</v>
      </c>
      <c r="CB24" s="2">
        <f t="shared" si="31"/>
        <v>0</v>
      </c>
      <c r="CC24" s="2">
        <f t="shared" si="32"/>
        <v>0</v>
      </c>
      <c r="CD24" s="2">
        <f t="shared" si="33"/>
        <v>0</v>
      </c>
      <c r="CE24" s="2">
        <f t="shared" si="34"/>
        <v>0</v>
      </c>
      <c r="CF24" s="2">
        <f t="shared" si="35"/>
        <v>0</v>
      </c>
      <c r="CG24" s="2">
        <f t="shared" si="36"/>
        <v>0</v>
      </c>
      <c r="CH24" s="2">
        <f t="shared" si="37"/>
        <v>1</v>
      </c>
      <c r="CI24" s="2">
        <f t="shared" si="38"/>
        <v>0</v>
      </c>
      <c r="CJ24" s="2">
        <f t="shared" si="39"/>
        <v>0</v>
      </c>
      <c r="CK24" s="2">
        <f t="shared" si="40"/>
        <v>0</v>
      </c>
      <c r="CL24" s="2">
        <f t="shared" si="41"/>
        <v>1</v>
      </c>
      <c r="CM24" s="2">
        <f t="shared" si="42"/>
        <v>0</v>
      </c>
      <c r="CN24" s="2">
        <f t="shared" si="43"/>
        <v>0</v>
      </c>
      <c r="CO24" s="2">
        <f t="shared" si="44"/>
        <v>0</v>
      </c>
      <c r="CP24" s="2">
        <f t="shared" si="45"/>
        <v>0</v>
      </c>
      <c r="CQ24" s="2">
        <f t="shared" si="46"/>
        <v>0</v>
      </c>
      <c r="CR24" s="2">
        <f t="shared" si="47"/>
        <v>0</v>
      </c>
      <c r="CS24" s="2">
        <f t="shared" si="48"/>
        <v>0</v>
      </c>
      <c r="CT24" s="2">
        <f t="shared" si="49"/>
        <v>0</v>
      </c>
      <c r="CU24" s="2">
        <f t="shared" si="50"/>
        <v>0</v>
      </c>
      <c r="CV24" s="2">
        <f t="shared" si="51"/>
        <v>0</v>
      </c>
      <c r="CW24" s="2">
        <f t="shared" si="52"/>
        <v>0</v>
      </c>
      <c r="CX24" s="2">
        <f t="shared" si="53"/>
        <v>0</v>
      </c>
      <c r="CY24" s="2">
        <f t="shared" si="54"/>
        <v>0</v>
      </c>
      <c r="CZ24" s="2">
        <f t="shared" si="55"/>
        <v>0</v>
      </c>
    </row>
    <row r="25" spans="1:104" ht="55.2" x14ac:dyDescent="0.3">
      <c r="A25" s="2" t="s">
        <v>176</v>
      </c>
      <c r="B25" s="2" t="s">
        <v>177</v>
      </c>
      <c r="C25" s="2" t="s">
        <v>128</v>
      </c>
      <c r="D25" s="2" t="s">
        <v>179</v>
      </c>
      <c r="E25" s="2" t="s">
        <v>5</v>
      </c>
      <c r="F25" s="2">
        <f t="shared" si="56"/>
        <v>1</v>
      </c>
      <c r="G25" s="2">
        <f t="shared" si="57"/>
        <v>0</v>
      </c>
      <c r="H25" s="2">
        <f t="shared" si="58"/>
        <v>0</v>
      </c>
      <c r="I25" s="2">
        <f t="shared" si="59"/>
        <v>0</v>
      </c>
      <c r="J25" s="2">
        <f t="shared" si="60"/>
        <v>0</v>
      </c>
      <c r="K25" s="2">
        <f t="shared" si="61"/>
        <v>0</v>
      </c>
      <c r="L25" s="2">
        <f t="shared" si="62"/>
        <v>0</v>
      </c>
      <c r="M25" s="2">
        <f t="shared" si="63"/>
        <v>0</v>
      </c>
      <c r="N25" s="2" t="s">
        <v>43</v>
      </c>
      <c r="P25" s="2" t="s">
        <v>139</v>
      </c>
      <c r="R25" s="2" t="s">
        <v>178</v>
      </c>
      <c r="S25" s="2" t="s">
        <v>108</v>
      </c>
      <c r="V25" s="2" t="s">
        <v>1237</v>
      </c>
      <c r="Y25" s="2">
        <f t="shared" si="0"/>
        <v>1</v>
      </c>
      <c r="Z25" s="2">
        <f t="shared" si="1"/>
        <v>0</v>
      </c>
      <c r="AA25" s="2">
        <f t="shared" si="2"/>
        <v>1</v>
      </c>
      <c r="AB25" s="2">
        <f t="shared" si="3"/>
        <v>0</v>
      </c>
      <c r="AC25" s="2">
        <f t="shared" si="4"/>
        <v>1</v>
      </c>
      <c r="AD25" s="2">
        <f t="shared" si="64"/>
        <v>0</v>
      </c>
      <c r="AE25" s="2">
        <f t="shared" si="5"/>
        <v>0</v>
      </c>
      <c r="AF25" s="2">
        <f t="shared" si="65"/>
        <v>0</v>
      </c>
      <c r="AG25" s="2">
        <f t="shared" si="66"/>
        <v>0</v>
      </c>
      <c r="AH25" s="2">
        <f t="shared" si="67"/>
        <v>0</v>
      </c>
      <c r="AI25" s="2">
        <f t="shared" si="68"/>
        <v>0</v>
      </c>
      <c r="AJ25" s="2">
        <f t="shared" si="69"/>
        <v>0</v>
      </c>
      <c r="AK25" s="2">
        <f t="shared" si="70"/>
        <v>0</v>
      </c>
      <c r="AL25" s="2">
        <f t="shared" si="71"/>
        <v>0</v>
      </c>
      <c r="AM25" s="2">
        <f t="shared" si="72"/>
        <v>0</v>
      </c>
      <c r="AN25" s="2">
        <f t="shared" si="73"/>
        <v>0</v>
      </c>
      <c r="AO25" s="2">
        <f t="shared" si="74"/>
        <v>0</v>
      </c>
      <c r="AP25" s="2">
        <f t="shared" si="75"/>
        <v>0</v>
      </c>
      <c r="AQ25" s="2">
        <f t="shared" si="76"/>
        <v>0</v>
      </c>
      <c r="AR25" s="2">
        <f t="shared" si="77"/>
        <v>0</v>
      </c>
      <c r="AS25" s="2">
        <f t="shared" si="6"/>
        <v>0</v>
      </c>
      <c r="AT25" s="2">
        <f t="shared" si="78"/>
        <v>0</v>
      </c>
      <c r="AU25" s="2">
        <f t="shared" si="79"/>
        <v>0</v>
      </c>
      <c r="AV25" s="2">
        <f t="shared" si="80"/>
        <v>0</v>
      </c>
      <c r="AW25" s="2">
        <f t="shared" si="81"/>
        <v>0</v>
      </c>
      <c r="AX25" s="2">
        <f t="shared" si="82"/>
        <v>0</v>
      </c>
      <c r="AY25" s="2">
        <f t="shared" si="83"/>
        <v>0</v>
      </c>
      <c r="AZ25" s="2">
        <f t="shared" si="84"/>
        <v>0</v>
      </c>
      <c r="BA25" s="2">
        <f t="shared" si="85"/>
        <v>0</v>
      </c>
      <c r="BB25" s="2">
        <f t="shared" si="86"/>
        <v>0</v>
      </c>
      <c r="BC25" s="2">
        <f t="shared" si="87"/>
        <v>0</v>
      </c>
      <c r="BD25" s="2">
        <f t="shared" si="7"/>
        <v>0</v>
      </c>
      <c r="BE25" s="2">
        <f t="shared" si="8"/>
        <v>0</v>
      </c>
      <c r="BF25" s="2">
        <f t="shared" si="9"/>
        <v>0</v>
      </c>
      <c r="BG25" s="2">
        <f t="shared" si="10"/>
        <v>1</v>
      </c>
      <c r="BH25" s="2">
        <f t="shared" si="11"/>
        <v>0</v>
      </c>
      <c r="BI25" s="2">
        <f t="shared" si="12"/>
        <v>0</v>
      </c>
      <c r="BJ25" s="2">
        <f t="shared" si="13"/>
        <v>0</v>
      </c>
      <c r="BK25" s="2">
        <f t="shared" si="14"/>
        <v>0</v>
      </c>
      <c r="BL25" s="2">
        <f t="shared" si="15"/>
        <v>0</v>
      </c>
      <c r="BM25" s="2">
        <f t="shared" si="16"/>
        <v>0</v>
      </c>
      <c r="BN25" s="2">
        <f t="shared" si="17"/>
        <v>0</v>
      </c>
      <c r="BO25" s="2">
        <f t="shared" si="18"/>
        <v>0</v>
      </c>
      <c r="BP25" s="2">
        <f t="shared" si="19"/>
        <v>0</v>
      </c>
      <c r="BQ25" s="2">
        <f t="shared" si="20"/>
        <v>0</v>
      </c>
      <c r="BR25" s="2">
        <f t="shared" si="21"/>
        <v>1</v>
      </c>
      <c r="BS25" s="2">
        <f t="shared" si="22"/>
        <v>0</v>
      </c>
      <c r="BT25" s="2">
        <f t="shared" si="23"/>
        <v>0</v>
      </c>
      <c r="BU25" s="2">
        <f t="shared" si="24"/>
        <v>0</v>
      </c>
      <c r="BV25" s="2">
        <f t="shared" si="25"/>
        <v>0</v>
      </c>
      <c r="BW25" s="2">
        <f t="shared" si="26"/>
        <v>0</v>
      </c>
      <c r="BX25" s="2">
        <f t="shared" si="27"/>
        <v>0</v>
      </c>
      <c r="BY25" s="2">
        <f t="shared" si="28"/>
        <v>0</v>
      </c>
      <c r="BZ25" s="2">
        <f t="shared" si="29"/>
        <v>0</v>
      </c>
      <c r="CA25" s="2">
        <f t="shared" si="30"/>
        <v>0</v>
      </c>
      <c r="CB25" s="2">
        <f t="shared" si="31"/>
        <v>0</v>
      </c>
      <c r="CC25" s="2">
        <f t="shared" si="32"/>
        <v>0</v>
      </c>
      <c r="CD25" s="2">
        <f t="shared" si="33"/>
        <v>0</v>
      </c>
      <c r="CE25" s="2">
        <f t="shared" si="34"/>
        <v>0</v>
      </c>
      <c r="CF25" s="2">
        <f t="shared" si="35"/>
        <v>0</v>
      </c>
      <c r="CG25" s="2">
        <f t="shared" si="36"/>
        <v>0</v>
      </c>
      <c r="CH25" s="2">
        <f t="shared" si="37"/>
        <v>0</v>
      </c>
      <c r="CI25" s="2">
        <f t="shared" si="38"/>
        <v>0</v>
      </c>
      <c r="CJ25" s="2">
        <f t="shared" si="39"/>
        <v>0</v>
      </c>
      <c r="CK25" s="2">
        <f t="shared" si="40"/>
        <v>0</v>
      </c>
      <c r="CL25" s="2">
        <f t="shared" si="41"/>
        <v>1</v>
      </c>
      <c r="CM25" s="2">
        <f t="shared" si="42"/>
        <v>0</v>
      </c>
      <c r="CN25" s="2">
        <f t="shared" si="43"/>
        <v>1</v>
      </c>
      <c r="CO25" s="2">
        <f t="shared" si="44"/>
        <v>0</v>
      </c>
      <c r="CP25" s="2">
        <f t="shared" si="45"/>
        <v>0</v>
      </c>
      <c r="CQ25" s="2">
        <f t="shared" si="46"/>
        <v>0</v>
      </c>
      <c r="CR25" s="2">
        <f t="shared" si="47"/>
        <v>0</v>
      </c>
      <c r="CS25" s="2">
        <f t="shared" si="48"/>
        <v>0</v>
      </c>
      <c r="CT25" s="2">
        <f t="shared" si="49"/>
        <v>0</v>
      </c>
      <c r="CU25" s="2">
        <f t="shared" si="50"/>
        <v>0</v>
      </c>
      <c r="CV25" s="2">
        <f t="shared" si="51"/>
        <v>0</v>
      </c>
      <c r="CW25" s="2">
        <f t="shared" si="52"/>
        <v>0</v>
      </c>
      <c r="CX25" s="2">
        <f t="shared" si="53"/>
        <v>0</v>
      </c>
      <c r="CY25" s="2">
        <f t="shared" si="54"/>
        <v>0</v>
      </c>
      <c r="CZ25" s="2">
        <f t="shared" si="55"/>
        <v>0</v>
      </c>
    </row>
    <row r="26" spans="1:104" ht="69" x14ac:dyDescent="0.3">
      <c r="A26" s="2" t="s">
        <v>181</v>
      </c>
      <c r="B26" s="2" t="s">
        <v>182</v>
      </c>
      <c r="C26" s="2" t="s">
        <v>128</v>
      </c>
      <c r="D26" s="2" t="s">
        <v>184</v>
      </c>
      <c r="E26" s="2" t="s">
        <v>5</v>
      </c>
      <c r="F26" s="2">
        <f t="shared" si="56"/>
        <v>1</v>
      </c>
      <c r="G26" s="2">
        <f t="shared" si="57"/>
        <v>0</v>
      </c>
      <c r="H26" s="2">
        <f t="shared" si="58"/>
        <v>0</v>
      </c>
      <c r="I26" s="2">
        <f t="shared" si="59"/>
        <v>0</v>
      </c>
      <c r="J26" s="2">
        <f t="shared" si="60"/>
        <v>0</v>
      </c>
      <c r="K26" s="2">
        <f t="shared" si="61"/>
        <v>0</v>
      </c>
      <c r="L26" s="2">
        <f t="shared" si="62"/>
        <v>0</v>
      </c>
      <c r="M26" s="2">
        <f t="shared" si="63"/>
        <v>0</v>
      </c>
      <c r="N26" s="2" t="s">
        <v>180</v>
      </c>
      <c r="P26" s="2" t="s">
        <v>28</v>
      </c>
      <c r="R26" s="2" t="s">
        <v>183</v>
      </c>
      <c r="S26" s="2" t="s">
        <v>108</v>
      </c>
      <c r="V26" s="2" t="s">
        <v>1239</v>
      </c>
      <c r="W26" s="2" t="s">
        <v>81</v>
      </c>
      <c r="X26" s="2" t="s">
        <v>87</v>
      </c>
      <c r="Y26" s="2">
        <f t="shared" si="0"/>
        <v>1</v>
      </c>
      <c r="Z26" s="2">
        <f t="shared" si="1"/>
        <v>0</v>
      </c>
      <c r="AA26" s="2">
        <f t="shared" si="2"/>
        <v>1</v>
      </c>
      <c r="AB26" s="2">
        <f t="shared" si="3"/>
        <v>0</v>
      </c>
      <c r="AC26" s="2">
        <f t="shared" si="4"/>
        <v>1</v>
      </c>
      <c r="AD26" s="2">
        <f t="shared" si="64"/>
        <v>0</v>
      </c>
      <c r="AE26" s="2">
        <f t="shared" si="5"/>
        <v>1</v>
      </c>
      <c r="AF26" s="2">
        <f t="shared" si="65"/>
        <v>0</v>
      </c>
      <c r="AG26" s="2">
        <f t="shared" si="66"/>
        <v>0</v>
      </c>
      <c r="AH26" s="2">
        <f t="shared" si="67"/>
        <v>0</v>
      </c>
      <c r="AI26" s="2">
        <f t="shared" si="68"/>
        <v>0</v>
      </c>
      <c r="AJ26" s="2">
        <f t="shared" si="69"/>
        <v>0</v>
      </c>
      <c r="AK26" s="2">
        <f t="shared" si="70"/>
        <v>0</v>
      </c>
      <c r="AL26" s="2">
        <f t="shared" si="71"/>
        <v>0</v>
      </c>
      <c r="AM26" s="2">
        <f t="shared" si="72"/>
        <v>0</v>
      </c>
      <c r="AN26" s="2">
        <f t="shared" si="73"/>
        <v>0</v>
      </c>
      <c r="AO26" s="2">
        <f t="shared" si="74"/>
        <v>0</v>
      </c>
      <c r="AP26" s="2">
        <f t="shared" si="75"/>
        <v>0</v>
      </c>
      <c r="AQ26" s="2">
        <f t="shared" si="76"/>
        <v>0</v>
      </c>
      <c r="AR26" s="2">
        <f t="shared" si="77"/>
        <v>0</v>
      </c>
      <c r="AS26" s="2">
        <f t="shared" si="6"/>
        <v>0</v>
      </c>
      <c r="AT26" s="2">
        <f t="shared" si="78"/>
        <v>1</v>
      </c>
      <c r="AU26" s="2">
        <f t="shared" si="79"/>
        <v>0</v>
      </c>
      <c r="AV26" s="2">
        <f t="shared" si="80"/>
        <v>0</v>
      </c>
      <c r="AW26" s="2">
        <f t="shared" si="81"/>
        <v>0</v>
      </c>
      <c r="AX26" s="2">
        <f t="shared" si="82"/>
        <v>0</v>
      </c>
      <c r="AY26" s="2">
        <f t="shared" si="83"/>
        <v>0</v>
      </c>
      <c r="AZ26" s="2">
        <f t="shared" si="84"/>
        <v>1</v>
      </c>
      <c r="BA26" s="2">
        <f t="shared" si="85"/>
        <v>0</v>
      </c>
      <c r="BB26" s="2">
        <f t="shared" si="86"/>
        <v>0</v>
      </c>
      <c r="BC26" s="2">
        <f t="shared" si="87"/>
        <v>0</v>
      </c>
      <c r="BD26" s="2">
        <f t="shared" si="7"/>
        <v>0</v>
      </c>
      <c r="BE26" s="2">
        <f t="shared" si="8"/>
        <v>0</v>
      </c>
      <c r="BF26" s="2">
        <f t="shared" si="9"/>
        <v>1</v>
      </c>
      <c r="BG26" s="2">
        <f t="shared" si="10"/>
        <v>0</v>
      </c>
      <c r="BH26" s="2">
        <f t="shared" si="11"/>
        <v>1</v>
      </c>
      <c r="BI26" s="2">
        <f t="shared" si="12"/>
        <v>0</v>
      </c>
      <c r="BJ26" s="2">
        <f t="shared" si="13"/>
        <v>0</v>
      </c>
      <c r="BK26" s="2">
        <f t="shared" si="14"/>
        <v>0</v>
      </c>
      <c r="BL26" s="2">
        <f t="shared" si="15"/>
        <v>0</v>
      </c>
      <c r="BM26" s="2">
        <f t="shared" si="16"/>
        <v>0</v>
      </c>
      <c r="BN26" s="2">
        <f t="shared" si="17"/>
        <v>0</v>
      </c>
      <c r="BO26" s="2">
        <f t="shared" si="18"/>
        <v>0</v>
      </c>
      <c r="BP26" s="2">
        <f t="shared" si="19"/>
        <v>0</v>
      </c>
      <c r="BQ26" s="2">
        <f t="shared" si="20"/>
        <v>0</v>
      </c>
      <c r="BR26" s="2">
        <f t="shared" si="21"/>
        <v>0</v>
      </c>
      <c r="BS26" s="2">
        <f t="shared" si="22"/>
        <v>0</v>
      </c>
      <c r="BT26" s="2">
        <f t="shared" si="23"/>
        <v>1</v>
      </c>
      <c r="BU26" s="2">
        <f t="shared" si="24"/>
        <v>0</v>
      </c>
      <c r="BV26" s="2">
        <f t="shared" si="25"/>
        <v>0</v>
      </c>
      <c r="BW26" s="2">
        <f t="shared" si="26"/>
        <v>0</v>
      </c>
      <c r="BX26" s="2">
        <f t="shared" si="27"/>
        <v>0</v>
      </c>
      <c r="BY26" s="2">
        <f t="shared" si="28"/>
        <v>0</v>
      </c>
      <c r="BZ26" s="2">
        <f t="shared" si="29"/>
        <v>0</v>
      </c>
      <c r="CA26" s="2">
        <f t="shared" si="30"/>
        <v>0</v>
      </c>
      <c r="CB26" s="2">
        <f t="shared" si="31"/>
        <v>0</v>
      </c>
      <c r="CC26" s="2">
        <f t="shared" si="32"/>
        <v>0</v>
      </c>
      <c r="CD26" s="2">
        <f t="shared" si="33"/>
        <v>0</v>
      </c>
      <c r="CE26" s="2">
        <f t="shared" si="34"/>
        <v>0</v>
      </c>
      <c r="CF26" s="2">
        <f t="shared" si="35"/>
        <v>0</v>
      </c>
      <c r="CG26" s="2">
        <f t="shared" si="36"/>
        <v>0</v>
      </c>
      <c r="CH26" s="2">
        <f t="shared" si="37"/>
        <v>0</v>
      </c>
      <c r="CI26" s="2">
        <f t="shared" si="38"/>
        <v>0</v>
      </c>
      <c r="CJ26" s="2">
        <f t="shared" si="39"/>
        <v>0</v>
      </c>
      <c r="CK26" s="2">
        <f t="shared" si="40"/>
        <v>0</v>
      </c>
      <c r="CL26" s="2">
        <f t="shared" si="41"/>
        <v>1</v>
      </c>
      <c r="CM26" s="2">
        <f t="shared" si="42"/>
        <v>0</v>
      </c>
      <c r="CN26" s="2">
        <f t="shared" si="43"/>
        <v>0</v>
      </c>
      <c r="CO26" s="2">
        <f t="shared" si="44"/>
        <v>0</v>
      </c>
      <c r="CP26" s="2">
        <f t="shared" si="45"/>
        <v>0</v>
      </c>
      <c r="CQ26" s="2">
        <f t="shared" si="46"/>
        <v>0</v>
      </c>
      <c r="CR26" s="2">
        <f t="shared" si="47"/>
        <v>0</v>
      </c>
      <c r="CS26" s="2">
        <f t="shared" si="48"/>
        <v>0</v>
      </c>
      <c r="CT26" s="2">
        <f t="shared" si="49"/>
        <v>0</v>
      </c>
      <c r="CU26" s="2">
        <f t="shared" si="50"/>
        <v>0</v>
      </c>
      <c r="CV26" s="2">
        <f t="shared" si="51"/>
        <v>0</v>
      </c>
      <c r="CW26" s="2">
        <f t="shared" si="52"/>
        <v>1</v>
      </c>
      <c r="CX26" s="2">
        <f t="shared" si="53"/>
        <v>0</v>
      </c>
      <c r="CY26" s="2">
        <f t="shared" si="54"/>
        <v>0</v>
      </c>
      <c r="CZ26" s="2">
        <f t="shared" si="55"/>
        <v>0</v>
      </c>
    </row>
    <row r="27" spans="1:104" ht="69" x14ac:dyDescent="0.3">
      <c r="A27" s="2" t="s">
        <v>185</v>
      </c>
      <c r="B27" s="2" t="s">
        <v>186</v>
      </c>
      <c r="C27" s="2" t="s">
        <v>128</v>
      </c>
      <c r="D27" s="2">
        <v>81</v>
      </c>
      <c r="E27" s="2" t="s">
        <v>5</v>
      </c>
      <c r="F27" s="2">
        <f t="shared" si="56"/>
        <v>1</v>
      </c>
      <c r="G27" s="2">
        <f t="shared" si="57"/>
        <v>0</v>
      </c>
      <c r="H27" s="2">
        <f t="shared" si="58"/>
        <v>0</v>
      </c>
      <c r="I27" s="2">
        <f t="shared" si="59"/>
        <v>0</v>
      </c>
      <c r="J27" s="2">
        <f t="shared" si="60"/>
        <v>0</v>
      </c>
      <c r="K27" s="2">
        <f t="shared" si="61"/>
        <v>0</v>
      </c>
      <c r="L27" s="2">
        <f t="shared" si="62"/>
        <v>0</v>
      </c>
      <c r="M27" s="2">
        <f t="shared" si="63"/>
        <v>0</v>
      </c>
      <c r="N27" s="2" t="s">
        <v>522</v>
      </c>
      <c r="P27" s="2" t="s">
        <v>476</v>
      </c>
      <c r="S27" s="2" t="s">
        <v>108</v>
      </c>
      <c r="V27" s="2" t="s">
        <v>1237</v>
      </c>
      <c r="Y27" s="2">
        <f t="shared" si="0"/>
        <v>1</v>
      </c>
      <c r="Z27" s="2">
        <f t="shared" si="1"/>
        <v>0</v>
      </c>
      <c r="AA27" s="2">
        <f t="shared" si="2"/>
        <v>1</v>
      </c>
      <c r="AB27" s="2">
        <f t="shared" si="3"/>
        <v>0</v>
      </c>
      <c r="AC27" s="2">
        <f t="shared" si="4"/>
        <v>0</v>
      </c>
      <c r="AD27" s="2">
        <f t="shared" si="64"/>
        <v>0</v>
      </c>
      <c r="AE27" s="2">
        <f t="shared" si="5"/>
        <v>0</v>
      </c>
      <c r="AF27" s="2">
        <f t="shared" si="65"/>
        <v>0</v>
      </c>
      <c r="AG27" s="2">
        <f t="shared" si="66"/>
        <v>0</v>
      </c>
      <c r="AH27" s="2">
        <f t="shared" si="67"/>
        <v>0</v>
      </c>
      <c r="AI27" s="2">
        <f t="shared" si="68"/>
        <v>0</v>
      </c>
      <c r="AJ27" s="2">
        <f t="shared" si="69"/>
        <v>0</v>
      </c>
      <c r="AK27" s="2">
        <f t="shared" si="70"/>
        <v>0</v>
      </c>
      <c r="AL27" s="2">
        <f t="shared" si="71"/>
        <v>0</v>
      </c>
      <c r="AM27" s="2">
        <f t="shared" si="72"/>
        <v>0</v>
      </c>
      <c r="AN27" s="2">
        <f t="shared" si="73"/>
        <v>0</v>
      </c>
      <c r="AO27" s="2">
        <f t="shared" si="74"/>
        <v>0</v>
      </c>
      <c r="AP27" s="2">
        <f t="shared" si="75"/>
        <v>0</v>
      </c>
      <c r="AQ27" s="2">
        <f t="shared" si="76"/>
        <v>0</v>
      </c>
      <c r="AR27" s="2">
        <f t="shared" si="77"/>
        <v>0</v>
      </c>
      <c r="AS27" s="2">
        <f t="shared" si="6"/>
        <v>0</v>
      </c>
      <c r="AT27" s="2">
        <f t="shared" si="78"/>
        <v>0</v>
      </c>
      <c r="AU27" s="2">
        <f t="shared" si="79"/>
        <v>0</v>
      </c>
      <c r="AV27" s="2">
        <f t="shared" si="80"/>
        <v>0</v>
      </c>
      <c r="AW27" s="2">
        <f t="shared" si="81"/>
        <v>0</v>
      </c>
      <c r="AX27" s="2">
        <f t="shared" si="82"/>
        <v>0</v>
      </c>
      <c r="AY27" s="2">
        <f t="shared" si="83"/>
        <v>0</v>
      </c>
      <c r="AZ27" s="2">
        <f t="shared" si="84"/>
        <v>0</v>
      </c>
      <c r="BA27" s="2">
        <f t="shared" si="85"/>
        <v>0</v>
      </c>
      <c r="BB27" s="2">
        <f t="shared" si="86"/>
        <v>0</v>
      </c>
      <c r="BC27" s="2">
        <f t="shared" si="87"/>
        <v>0</v>
      </c>
      <c r="BD27" s="2">
        <f t="shared" si="7"/>
        <v>0</v>
      </c>
      <c r="BE27" s="2">
        <f t="shared" si="8"/>
        <v>0</v>
      </c>
      <c r="BF27" s="2">
        <f t="shared" si="9"/>
        <v>0</v>
      </c>
      <c r="BG27" s="2">
        <f t="shared" si="10"/>
        <v>1</v>
      </c>
      <c r="BH27" s="2">
        <f t="shared" si="11"/>
        <v>1</v>
      </c>
      <c r="BI27" s="2">
        <f t="shared" si="12"/>
        <v>0</v>
      </c>
      <c r="BJ27" s="2">
        <f t="shared" si="13"/>
        <v>0</v>
      </c>
      <c r="BK27" s="2">
        <f t="shared" si="14"/>
        <v>1</v>
      </c>
      <c r="BL27" s="2">
        <f t="shared" si="15"/>
        <v>0</v>
      </c>
      <c r="BM27" s="2">
        <f t="shared" si="16"/>
        <v>0</v>
      </c>
      <c r="BN27" s="2">
        <f t="shared" si="17"/>
        <v>0</v>
      </c>
      <c r="BO27" s="2">
        <f t="shared" si="18"/>
        <v>0</v>
      </c>
      <c r="BP27" s="2">
        <f t="shared" si="19"/>
        <v>0</v>
      </c>
      <c r="BQ27" s="2">
        <f t="shared" si="20"/>
        <v>0</v>
      </c>
      <c r="BR27" s="2">
        <f t="shared" si="21"/>
        <v>1</v>
      </c>
      <c r="BS27" s="2">
        <f t="shared" si="22"/>
        <v>1</v>
      </c>
      <c r="BT27" s="2">
        <f t="shared" si="23"/>
        <v>0</v>
      </c>
      <c r="BU27" s="2">
        <f t="shared" si="24"/>
        <v>0</v>
      </c>
      <c r="BV27" s="2">
        <f t="shared" si="25"/>
        <v>0</v>
      </c>
      <c r="BW27" s="2">
        <f t="shared" si="26"/>
        <v>0</v>
      </c>
      <c r="BX27" s="2">
        <f t="shared" si="27"/>
        <v>0</v>
      </c>
      <c r="BY27" s="2">
        <f t="shared" si="28"/>
        <v>0</v>
      </c>
      <c r="BZ27" s="2">
        <f t="shared" si="29"/>
        <v>0</v>
      </c>
      <c r="CA27" s="2">
        <f t="shared" si="30"/>
        <v>0</v>
      </c>
      <c r="CB27" s="2">
        <f t="shared" si="31"/>
        <v>0</v>
      </c>
      <c r="CC27" s="2">
        <f t="shared" si="32"/>
        <v>0</v>
      </c>
      <c r="CD27" s="2">
        <f t="shared" si="33"/>
        <v>0</v>
      </c>
      <c r="CE27" s="2">
        <f t="shared" si="34"/>
        <v>0</v>
      </c>
      <c r="CF27" s="2">
        <f t="shared" si="35"/>
        <v>0</v>
      </c>
      <c r="CG27" s="2">
        <f t="shared" si="36"/>
        <v>0</v>
      </c>
      <c r="CH27" s="2">
        <f t="shared" si="37"/>
        <v>0</v>
      </c>
      <c r="CI27" s="2">
        <f t="shared" si="38"/>
        <v>0</v>
      </c>
      <c r="CJ27" s="2">
        <f t="shared" si="39"/>
        <v>0</v>
      </c>
      <c r="CK27" s="2">
        <f t="shared" si="40"/>
        <v>0</v>
      </c>
      <c r="CL27" s="2">
        <f t="shared" si="41"/>
        <v>0</v>
      </c>
      <c r="CM27" s="2">
        <f t="shared" si="42"/>
        <v>0</v>
      </c>
      <c r="CN27" s="2">
        <f t="shared" si="43"/>
        <v>0</v>
      </c>
      <c r="CO27" s="2">
        <f t="shared" si="44"/>
        <v>0</v>
      </c>
      <c r="CP27" s="2">
        <f t="shared" si="45"/>
        <v>0</v>
      </c>
      <c r="CQ27" s="2">
        <f t="shared" si="46"/>
        <v>0</v>
      </c>
      <c r="CR27" s="2">
        <f t="shared" si="47"/>
        <v>0</v>
      </c>
      <c r="CS27" s="2">
        <f t="shared" si="48"/>
        <v>0</v>
      </c>
      <c r="CT27" s="2">
        <f t="shared" si="49"/>
        <v>0</v>
      </c>
      <c r="CU27" s="2">
        <f t="shared" si="50"/>
        <v>0</v>
      </c>
      <c r="CV27" s="2">
        <f t="shared" si="51"/>
        <v>0</v>
      </c>
      <c r="CW27" s="2">
        <f t="shared" si="52"/>
        <v>0</v>
      </c>
      <c r="CX27" s="2">
        <f t="shared" si="53"/>
        <v>0</v>
      </c>
      <c r="CY27" s="2">
        <f t="shared" si="54"/>
        <v>0</v>
      </c>
      <c r="CZ27" s="2">
        <f t="shared" si="55"/>
        <v>0</v>
      </c>
    </row>
    <row r="28" spans="1:104" ht="69" x14ac:dyDescent="0.3">
      <c r="A28" s="2" t="s">
        <v>192</v>
      </c>
      <c r="B28" s="2" t="s">
        <v>193</v>
      </c>
      <c r="C28" s="2" t="s">
        <v>128</v>
      </c>
      <c r="D28" s="2" t="s">
        <v>191</v>
      </c>
      <c r="E28" s="2" t="s">
        <v>5</v>
      </c>
      <c r="F28" s="2">
        <f t="shared" si="56"/>
        <v>1</v>
      </c>
      <c r="G28" s="2">
        <f t="shared" si="57"/>
        <v>0</v>
      </c>
      <c r="H28" s="2">
        <f t="shared" si="58"/>
        <v>0</v>
      </c>
      <c r="I28" s="2">
        <f t="shared" si="59"/>
        <v>0</v>
      </c>
      <c r="J28" s="2">
        <f t="shared" si="60"/>
        <v>0</v>
      </c>
      <c r="K28" s="2">
        <f t="shared" si="61"/>
        <v>0</v>
      </c>
      <c r="L28" s="2">
        <f t="shared" si="62"/>
        <v>0</v>
      </c>
      <c r="M28" s="2">
        <f t="shared" si="63"/>
        <v>0</v>
      </c>
      <c r="R28" s="2" t="s">
        <v>194</v>
      </c>
      <c r="S28" s="2" t="s">
        <v>63</v>
      </c>
      <c r="T28" s="2" t="s">
        <v>68</v>
      </c>
      <c r="U28" s="2" t="s">
        <v>131</v>
      </c>
      <c r="V28" s="2" t="s">
        <v>1237</v>
      </c>
      <c r="Y28" s="2">
        <f t="shared" si="0"/>
        <v>0</v>
      </c>
      <c r="Z28" s="2">
        <f t="shared" si="1"/>
        <v>0</v>
      </c>
      <c r="AA28" s="2">
        <f t="shared" si="2"/>
        <v>0</v>
      </c>
      <c r="AB28" s="2">
        <f t="shared" si="3"/>
        <v>0</v>
      </c>
      <c r="AC28" s="2">
        <f t="shared" si="4"/>
        <v>1</v>
      </c>
      <c r="AD28" s="2">
        <f t="shared" si="64"/>
        <v>1</v>
      </c>
      <c r="AE28" s="2">
        <f t="shared" si="5"/>
        <v>0</v>
      </c>
      <c r="AF28" s="2">
        <f t="shared" si="65"/>
        <v>0</v>
      </c>
      <c r="AG28" s="2">
        <f t="shared" si="66"/>
        <v>0</v>
      </c>
      <c r="AH28" s="2">
        <f t="shared" si="67"/>
        <v>0</v>
      </c>
      <c r="AI28" s="2">
        <f t="shared" si="68"/>
        <v>1</v>
      </c>
      <c r="AJ28" s="2">
        <f t="shared" si="69"/>
        <v>0</v>
      </c>
      <c r="AK28" s="2">
        <f t="shared" si="70"/>
        <v>0</v>
      </c>
      <c r="AL28" s="2">
        <f t="shared" si="71"/>
        <v>0</v>
      </c>
      <c r="AM28" s="2">
        <f t="shared" si="72"/>
        <v>1</v>
      </c>
      <c r="AN28" s="2">
        <f t="shared" si="73"/>
        <v>0</v>
      </c>
      <c r="AO28" s="2">
        <f t="shared" si="74"/>
        <v>0</v>
      </c>
      <c r="AP28" s="2">
        <f t="shared" si="75"/>
        <v>1</v>
      </c>
      <c r="AQ28" s="2">
        <f t="shared" si="76"/>
        <v>0</v>
      </c>
      <c r="AR28" s="2">
        <f t="shared" si="77"/>
        <v>0</v>
      </c>
      <c r="AS28" s="2">
        <f t="shared" si="6"/>
        <v>0</v>
      </c>
      <c r="AT28" s="2">
        <f t="shared" si="78"/>
        <v>0</v>
      </c>
      <c r="AU28" s="2">
        <f t="shared" si="79"/>
        <v>0</v>
      </c>
      <c r="AV28" s="2">
        <f t="shared" si="80"/>
        <v>0</v>
      </c>
      <c r="AW28" s="2">
        <f t="shared" si="81"/>
        <v>0</v>
      </c>
      <c r="AX28" s="2">
        <f t="shared" si="82"/>
        <v>0</v>
      </c>
      <c r="AY28" s="2">
        <f t="shared" si="83"/>
        <v>0</v>
      </c>
      <c r="AZ28" s="2">
        <f t="shared" si="84"/>
        <v>0</v>
      </c>
      <c r="BA28" s="2">
        <f t="shared" si="85"/>
        <v>0</v>
      </c>
      <c r="BB28" s="2">
        <f t="shared" si="86"/>
        <v>0</v>
      </c>
      <c r="BC28" s="2">
        <f t="shared" si="87"/>
        <v>0</v>
      </c>
      <c r="BD28" s="2">
        <f t="shared" si="7"/>
        <v>0</v>
      </c>
      <c r="BE28" s="2">
        <f t="shared" si="8"/>
        <v>0</v>
      </c>
      <c r="BF28" s="2">
        <f t="shared" si="9"/>
        <v>0</v>
      </c>
      <c r="BG28" s="2">
        <f t="shared" si="10"/>
        <v>0</v>
      </c>
      <c r="BH28" s="2">
        <f t="shared" si="11"/>
        <v>0</v>
      </c>
      <c r="BI28" s="2">
        <f t="shared" si="12"/>
        <v>0</v>
      </c>
      <c r="BJ28" s="2">
        <f t="shared" si="13"/>
        <v>0</v>
      </c>
      <c r="BK28" s="2">
        <f t="shared" si="14"/>
        <v>0</v>
      </c>
      <c r="BL28" s="2">
        <f t="shared" si="15"/>
        <v>0</v>
      </c>
      <c r="BM28" s="2">
        <f t="shared" si="16"/>
        <v>0</v>
      </c>
      <c r="BN28" s="2">
        <f t="shared" si="17"/>
        <v>0</v>
      </c>
      <c r="BO28" s="2">
        <f t="shared" si="18"/>
        <v>0</v>
      </c>
      <c r="BP28" s="2">
        <f t="shared" si="19"/>
        <v>0</v>
      </c>
      <c r="BQ28" s="2">
        <f t="shared" si="20"/>
        <v>0</v>
      </c>
      <c r="BR28" s="2">
        <f t="shared" si="21"/>
        <v>0</v>
      </c>
      <c r="BS28" s="2">
        <f t="shared" si="22"/>
        <v>0</v>
      </c>
      <c r="BT28" s="2">
        <f t="shared" si="23"/>
        <v>0</v>
      </c>
      <c r="BU28" s="2">
        <f t="shared" si="24"/>
        <v>0</v>
      </c>
      <c r="BV28" s="2">
        <f t="shared" si="25"/>
        <v>0</v>
      </c>
      <c r="BW28" s="2">
        <f t="shared" si="26"/>
        <v>0</v>
      </c>
      <c r="BX28" s="2">
        <f t="shared" si="27"/>
        <v>0</v>
      </c>
      <c r="BY28" s="2">
        <f t="shared" si="28"/>
        <v>0</v>
      </c>
      <c r="BZ28" s="2">
        <f t="shared" si="29"/>
        <v>0</v>
      </c>
      <c r="CA28" s="2">
        <f t="shared" si="30"/>
        <v>0</v>
      </c>
      <c r="CB28" s="2">
        <f t="shared" si="31"/>
        <v>0</v>
      </c>
      <c r="CC28" s="2">
        <f t="shared" si="32"/>
        <v>0</v>
      </c>
      <c r="CD28" s="2">
        <f t="shared" si="33"/>
        <v>0</v>
      </c>
      <c r="CE28" s="2">
        <f t="shared" si="34"/>
        <v>0</v>
      </c>
      <c r="CF28" s="2">
        <f t="shared" si="35"/>
        <v>0</v>
      </c>
      <c r="CG28" s="2">
        <f t="shared" si="36"/>
        <v>0</v>
      </c>
      <c r="CH28" s="2">
        <f t="shared" si="37"/>
        <v>1</v>
      </c>
      <c r="CI28" s="2">
        <f t="shared" si="38"/>
        <v>0</v>
      </c>
      <c r="CJ28" s="2">
        <f t="shared" si="39"/>
        <v>0</v>
      </c>
      <c r="CK28" s="2">
        <f t="shared" si="40"/>
        <v>0</v>
      </c>
      <c r="CL28" s="2">
        <f t="shared" si="41"/>
        <v>0</v>
      </c>
      <c r="CM28" s="2">
        <f t="shared" si="42"/>
        <v>0</v>
      </c>
      <c r="CN28" s="2">
        <f t="shared" si="43"/>
        <v>0</v>
      </c>
      <c r="CO28" s="2">
        <f t="shared" si="44"/>
        <v>0</v>
      </c>
      <c r="CP28" s="2">
        <f t="shared" si="45"/>
        <v>0</v>
      </c>
      <c r="CQ28" s="2">
        <f t="shared" si="46"/>
        <v>0</v>
      </c>
      <c r="CR28" s="2">
        <f t="shared" si="47"/>
        <v>0</v>
      </c>
      <c r="CS28" s="2">
        <f t="shared" si="48"/>
        <v>0</v>
      </c>
      <c r="CT28" s="2">
        <f t="shared" si="49"/>
        <v>0</v>
      </c>
      <c r="CU28" s="2">
        <f t="shared" si="50"/>
        <v>0</v>
      </c>
      <c r="CV28" s="2">
        <f t="shared" si="51"/>
        <v>0</v>
      </c>
      <c r="CW28" s="2">
        <f t="shared" si="52"/>
        <v>0</v>
      </c>
      <c r="CX28" s="2">
        <f t="shared" si="53"/>
        <v>0</v>
      </c>
      <c r="CY28" s="2">
        <f t="shared" si="54"/>
        <v>0</v>
      </c>
      <c r="CZ28" s="2">
        <f t="shared" si="55"/>
        <v>1</v>
      </c>
    </row>
    <row r="29" spans="1:104" ht="69" x14ac:dyDescent="0.3">
      <c r="A29" s="2" t="s">
        <v>196</v>
      </c>
      <c r="B29" s="2" t="s">
        <v>197</v>
      </c>
      <c r="C29" s="2" t="s">
        <v>128</v>
      </c>
      <c r="D29" s="2" t="s">
        <v>195</v>
      </c>
      <c r="E29" s="2" t="s">
        <v>5</v>
      </c>
      <c r="F29" s="2">
        <f t="shared" si="56"/>
        <v>1</v>
      </c>
      <c r="G29" s="2">
        <f t="shared" si="57"/>
        <v>0</v>
      </c>
      <c r="H29" s="2">
        <f t="shared" si="58"/>
        <v>0</v>
      </c>
      <c r="I29" s="2">
        <f t="shared" si="59"/>
        <v>0</v>
      </c>
      <c r="J29" s="2">
        <f t="shared" si="60"/>
        <v>0</v>
      </c>
      <c r="K29" s="2">
        <f t="shared" si="61"/>
        <v>0</v>
      </c>
      <c r="L29" s="2">
        <f t="shared" si="62"/>
        <v>0</v>
      </c>
      <c r="M29" s="2">
        <f t="shared" si="63"/>
        <v>0</v>
      </c>
      <c r="R29" s="2" t="s">
        <v>194</v>
      </c>
      <c r="S29" s="2" t="s">
        <v>63</v>
      </c>
      <c r="T29" s="2" t="s">
        <v>68</v>
      </c>
      <c r="U29" s="2" t="s">
        <v>131</v>
      </c>
      <c r="V29" s="2" t="s">
        <v>1239</v>
      </c>
      <c r="W29" s="2" t="s">
        <v>81</v>
      </c>
      <c r="X29" s="2" t="s">
        <v>1167</v>
      </c>
      <c r="Y29" s="2">
        <f t="shared" si="0"/>
        <v>0</v>
      </c>
      <c r="Z29" s="2">
        <f t="shared" si="1"/>
        <v>0</v>
      </c>
      <c r="AA29" s="2">
        <f t="shared" si="2"/>
        <v>0</v>
      </c>
      <c r="AB29" s="2">
        <f t="shared" si="3"/>
        <v>0</v>
      </c>
      <c r="AC29" s="2">
        <f t="shared" si="4"/>
        <v>1</v>
      </c>
      <c r="AD29" s="2">
        <f t="shared" si="64"/>
        <v>1</v>
      </c>
      <c r="AE29" s="2">
        <f t="shared" si="5"/>
        <v>1</v>
      </c>
      <c r="AF29" s="2">
        <f t="shared" si="65"/>
        <v>0</v>
      </c>
      <c r="AG29" s="2">
        <f t="shared" si="66"/>
        <v>0</v>
      </c>
      <c r="AH29" s="2">
        <f t="shared" si="67"/>
        <v>0</v>
      </c>
      <c r="AI29" s="2">
        <f t="shared" si="68"/>
        <v>1</v>
      </c>
      <c r="AJ29" s="2">
        <f t="shared" si="69"/>
        <v>0</v>
      </c>
      <c r="AK29" s="2">
        <f t="shared" si="70"/>
        <v>0</v>
      </c>
      <c r="AL29" s="2">
        <f t="shared" si="71"/>
        <v>0</v>
      </c>
      <c r="AM29" s="2">
        <f t="shared" si="72"/>
        <v>1</v>
      </c>
      <c r="AN29" s="2">
        <f t="shared" si="73"/>
        <v>0</v>
      </c>
      <c r="AO29" s="2">
        <f t="shared" si="74"/>
        <v>0</v>
      </c>
      <c r="AP29" s="2">
        <f t="shared" si="75"/>
        <v>1</v>
      </c>
      <c r="AQ29" s="2">
        <f t="shared" si="76"/>
        <v>0</v>
      </c>
      <c r="AR29" s="2">
        <f t="shared" si="77"/>
        <v>0</v>
      </c>
      <c r="AS29" s="2">
        <f t="shared" si="6"/>
        <v>0</v>
      </c>
      <c r="AT29" s="2">
        <f t="shared" si="78"/>
        <v>1</v>
      </c>
      <c r="AU29" s="2">
        <f t="shared" si="79"/>
        <v>0</v>
      </c>
      <c r="AV29" s="2">
        <f t="shared" si="80"/>
        <v>0</v>
      </c>
      <c r="AW29" s="2">
        <f t="shared" si="81"/>
        <v>1</v>
      </c>
      <c r="AX29" s="2">
        <f t="shared" si="82"/>
        <v>0</v>
      </c>
      <c r="AY29" s="2">
        <f t="shared" si="83"/>
        <v>0</v>
      </c>
      <c r="AZ29" s="2">
        <f t="shared" si="84"/>
        <v>0</v>
      </c>
      <c r="BA29" s="2">
        <f t="shared" si="85"/>
        <v>0</v>
      </c>
      <c r="BB29" s="2">
        <f t="shared" si="86"/>
        <v>0</v>
      </c>
      <c r="BC29" s="2">
        <f t="shared" si="87"/>
        <v>1</v>
      </c>
      <c r="BD29" s="2">
        <f t="shared" si="7"/>
        <v>0</v>
      </c>
      <c r="BE29" s="2">
        <f t="shared" si="8"/>
        <v>0</v>
      </c>
      <c r="BF29" s="2">
        <f t="shared" si="9"/>
        <v>0</v>
      </c>
      <c r="BG29" s="2">
        <f t="shared" si="10"/>
        <v>0</v>
      </c>
      <c r="BH29" s="2">
        <f t="shared" si="11"/>
        <v>0</v>
      </c>
      <c r="BI29" s="2">
        <f t="shared" si="12"/>
        <v>0</v>
      </c>
      <c r="BJ29" s="2">
        <f t="shared" si="13"/>
        <v>0</v>
      </c>
      <c r="BK29" s="2">
        <f t="shared" si="14"/>
        <v>0</v>
      </c>
      <c r="BL29" s="2">
        <f t="shared" si="15"/>
        <v>0</v>
      </c>
      <c r="BM29" s="2">
        <f t="shared" si="16"/>
        <v>0</v>
      </c>
      <c r="BN29" s="2">
        <f t="shared" si="17"/>
        <v>0</v>
      </c>
      <c r="BO29" s="2">
        <f t="shared" si="18"/>
        <v>0</v>
      </c>
      <c r="BP29" s="2">
        <f t="shared" si="19"/>
        <v>0</v>
      </c>
      <c r="BQ29" s="2">
        <f t="shared" si="20"/>
        <v>0</v>
      </c>
      <c r="BR29" s="2">
        <f t="shared" si="21"/>
        <v>0</v>
      </c>
      <c r="BS29" s="2">
        <f t="shared" si="22"/>
        <v>0</v>
      </c>
      <c r="BT29" s="2">
        <f t="shared" si="23"/>
        <v>0</v>
      </c>
      <c r="BU29" s="2">
        <f t="shared" si="24"/>
        <v>0</v>
      </c>
      <c r="BV29" s="2">
        <f t="shared" si="25"/>
        <v>0</v>
      </c>
      <c r="BW29" s="2">
        <f t="shared" si="26"/>
        <v>0</v>
      </c>
      <c r="BX29" s="2">
        <f t="shared" si="27"/>
        <v>0</v>
      </c>
      <c r="BY29" s="2">
        <f t="shared" si="28"/>
        <v>0</v>
      </c>
      <c r="BZ29" s="2">
        <f t="shared" si="29"/>
        <v>0</v>
      </c>
      <c r="CA29" s="2">
        <f t="shared" si="30"/>
        <v>0</v>
      </c>
      <c r="CB29" s="2">
        <f t="shared" si="31"/>
        <v>0</v>
      </c>
      <c r="CC29" s="2">
        <f t="shared" si="32"/>
        <v>0</v>
      </c>
      <c r="CD29" s="2">
        <f t="shared" si="33"/>
        <v>0</v>
      </c>
      <c r="CE29" s="2">
        <f t="shared" si="34"/>
        <v>0</v>
      </c>
      <c r="CF29" s="2">
        <f t="shared" si="35"/>
        <v>0</v>
      </c>
      <c r="CG29" s="2">
        <f t="shared" si="36"/>
        <v>0</v>
      </c>
      <c r="CH29" s="2">
        <f t="shared" si="37"/>
        <v>1</v>
      </c>
      <c r="CI29" s="2">
        <f t="shared" si="38"/>
        <v>0</v>
      </c>
      <c r="CJ29" s="2">
        <f t="shared" si="39"/>
        <v>0</v>
      </c>
      <c r="CK29" s="2">
        <f t="shared" si="40"/>
        <v>0</v>
      </c>
      <c r="CL29" s="2">
        <f t="shared" si="41"/>
        <v>0</v>
      </c>
      <c r="CM29" s="2">
        <f t="shared" si="42"/>
        <v>0</v>
      </c>
      <c r="CN29" s="2">
        <f t="shared" si="43"/>
        <v>0</v>
      </c>
      <c r="CO29" s="2">
        <f t="shared" si="44"/>
        <v>0</v>
      </c>
      <c r="CP29" s="2">
        <f t="shared" si="45"/>
        <v>0</v>
      </c>
      <c r="CQ29" s="2">
        <f t="shared" si="46"/>
        <v>0</v>
      </c>
      <c r="CR29" s="2">
        <f t="shared" si="47"/>
        <v>0</v>
      </c>
      <c r="CS29" s="2">
        <f t="shared" si="48"/>
        <v>0</v>
      </c>
      <c r="CT29" s="2">
        <f t="shared" si="49"/>
        <v>0</v>
      </c>
      <c r="CU29" s="2">
        <f t="shared" si="50"/>
        <v>0</v>
      </c>
      <c r="CV29" s="2">
        <f t="shared" si="51"/>
        <v>0</v>
      </c>
      <c r="CW29" s="2">
        <f t="shared" si="52"/>
        <v>0</v>
      </c>
      <c r="CX29" s="2">
        <f t="shared" si="53"/>
        <v>0</v>
      </c>
      <c r="CY29" s="2">
        <f t="shared" si="54"/>
        <v>0</v>
      </c>
      <c r="CZ29" s="2">
        <f t="shared" si="55"/>
        <v>1</v>
      </c>
    </row>
    <row r="30" spans="1:104" ht="55.2" x14ac:dyDescent="0.3">
      <c r="A30" s="2" t="s">
        <v>187</v>
      </c>
      <c r="B30" s="2" t="s">
        <v>189</v>
      </c>
      <c r="C30" s="2" t="s">
        <v>128</v>
      </c>
      <c r="D30" s="2" t="s">
        <v>188</v>
      </c>
      <c r="E30" s="2" t="s">
        <v>5</v>
      </c>
      <c r="F30" s="2">
        <f t="shared" si="56"/>
        <v>1</v>
      </c>
      <c r="G30" s="2">
        <f t="shared" si="57"/>
        <v>0</v>
      </c>
      <c r="H30" s="2">
        <f t="shared" si="58"/>
        <v>0</v>
      </c>
      <c r="I30" s="2">
        <f t="shared" si="59"/>
        <v>0</v>
      </c>
      <c r="J30" s="2">
        <f t="shared" si="60"/>
        <v>0</v>
      </c>
      <c r="K30" s="2">
        <f t="shared" si="61"/>
        <v>0</v>
      </c>
      <c r="L30" s="2">
        <f t="shared" si="62"/>
        <v>0</v>
      </c>
      <c r="M30" s="2">
        <f t="shared" si="63"/>
        <v>0</v>
      </c>
      <c r="N30" s="2" t="s">
        <v>190</v>
      </c>
      <c r="S30" s="2" t="s">
        <v>108</v>
      </c>
      <c r="V30" s="2" t="s">
        <v>1237</v>
      </c>
      <c r="Y30" s="2">
        <f t="shared" si="0"/>
        <v>1</v>
      </c>
      <c r="Z30" s="2">
        <f t="shared" si="1"/>
        <v>0</v>
      </c>
      <c r="AA30" s="2">
        <f t="shared" si="2"/>
        <v>0</v>
      </c>
      <c r="AB30" s="2">
        <f t="shared" si="3"/>
        <v>0</v>
      </c>
      <c r="AC30" s="2">
        <f t="shared" si="4"/>
        <v>0</v>
      </c>
      <c r="AD30" s="2">
        <f t="shared" si="64"/>
        <v>0</v>
      </c>
      <c r="AE30" s="2">
        <f t="shared" si="5"/>
        <v>0</v>
      </c>
      <c r="AF30" s="2">
        <f t="shared" si="65"/>
        <v>0</v>
      </c>
      <c r="AG30" s="2">
        <f t="shared" si="66"/>
        <v>0</v>
      </c>
      <c r="AH30" s="2">
        <f t="shared" si="67"/>
        <v>0</v>
      </c>
      <c r="AI30" s="2">
        <f t="shared" si="68"/>
        <v>0</v>
      </c>
      <c r="AJ30" s="2">
        <f t="shared" si="69"/>
        <v>0</v>
      </c>
      <c r="AK30" s="2">
        <f t="shared" si="70"/>
        <v>0</v>
      </c>
      <c r="AL30" s="2">
        <f t="shared" si="71"/>
        <v>0</v>
      </c>
      <c r="AM30" s="2">
        <f t="shared" si="72"/>
        <v>0</v>
      </c>
      <c r="AN30" s="2">
        <f t="shared" si="73"/>
        <v>0</v>
      </c>
      <c r="AO30" s="2">
        <f t="shared" si="74"/>
        <v>0</v>
      </c>
      <c r="AP30" s="2">
        <f t="shared" si="75"/>
        <v>0</v>
      </c>
      <c r="AQ30" s="2">
        <f t="shared" si="76"/>
        <v>0</v>
      </c>
      <c r="AR30" s="2">
        <f t="shared" si="77"/>
        <v>0</v>
      </c>
      <c r="AS30" s="2">
        <f t="shared" si="6"/>
        <v>0</v>
      </c>
      <c r="AT30" s="2">
        <f t="shared" si="78"/>
        <v>0</v>
      </c>
      <c r="AU30" s="2">
        <f t="shared" si="79"/>
        <v>0</v>
      </c>
      <c r="AV30" s="2">
        <f t="shared" si="80"/>
        <v>0</v>
      </c>
      <c r="AW30" s="2">
        <f t="shared" si="81"/>
        <v>0</v>
      </c>
      <c r="AX30" s="2">
        <f t="shared" si="82"/>
        <v>0</v>
      </c>
      <c r="AY30" s="2">
        <f t="shared" si="83"/>
        <v>0</v>
      </c>
      <c r="AZ30" s="2">
        <f t="shared" si="84"/>
        <v>0</v>
      </c>
      <c r="BA30" s="2">
        <f t="shared" si="85"/>
        <v>0</v>
      </c>
      <c r="BB30" s="2">
        <f t="shared" si="86"/>
        <v>0</v>
      </c>
      <c r="BC30" s="2">
        <f t="shared" si="87"/>
        <v>0</v>
      </c>
      <c r="BD30" s="2">
        <f t="shared" si="7"/>
        <v>0</v>
      </c>
      <c r="BE30" s="2">
        <f t="shared" si="8"/>
        <v>1</v>
      </c>
      <c r="BF30" s="2">
        <f t="shared" si="9"/>
        <v>0</v>
      </c>
      <c r="BG30" s="2">
        <f t="shared" si="10"/>
        <v>0</v>
      </c>
      <c r="BH30" s="2">
        <f t="shared" si="11"/>
        <v>0</v>
      </c>
      <c r="BI30" s="2">
        <f t="shared" si="12"/>
        <v>0</v>
      </c>
      <c r="BJ30" s="2">
        <f t="shared" si="13"/>
        <v>0</v>
      </c>
      <c r="BK30" s="2">
        <f t="shared" si="14"/>
        <v>1</v>
      </c>
      <c r="BL30" s="2">
        <f t="shared" si="15"/>
        <v>0</v>
      </c>
      <c r="BM30" s="2">
        <f t="shared" si="16"/>
        <v>1</v>
      </c>
      <c r="BN30" s="2">
        <f t="shared" si="17"/>
        <v>0</v>
      </c>
      <c r="BO30" s="2">
        <f t="shared" si="18"/>
        <v>0</v>
      </c>
      <c r="BP30" s="2">
        <f t="shared" si="19"/>
        <v>0</v>
      </c>
      <c r="BQ30" s="2">
        <f t="shared" si="20"/>
        <v>0</v>
      </c>
      <c r="BR30" s="2">
        <f t="shared" si="21"/>
        <v>0</v>
      </c>
      <c r="BS30" s="2">
        <f t="shared" si="22"/>
        <v>0</v>
      </c>
      <c r="BT30" s="2">
        <f t="shared" si="23"/>
        <v>0</v>
      </c>
      <c r="BU30" s="2">
        <f t="shared" si="24"/>
        <v>0</v>
      </c>
      <c r="BV30" s="2">
        <f t="shared" si="25"/>
        <v>0</v>
      </c>
      <c r="BW30" s="2">
        <f t="shared" si="26"/>
        <v>0</v>
      </c>
      <c r="BX30" s="2">
        <f t="shared" si="27"/>
        <v>0</v>
      </c>
      <c r="BY30" s="2">
        <f t="shared" si="28"/>
        <v>0</v>
      </c>
      <c r="BZ30" s="2">
        <f t="shared" si="29"/>
        <v>0</v>
      </c>
      <c r="CA30" s="2">
        <f t="shared" si="30"/>
        <v>0</v>
      </c>
      <c r="CB30" s="2">
        <f t="shared" si="31"/>
        <v>0</v>
      </c>
      <c r="CC30" s="2">
        <f t="shared" si="32"/>
        <v>0</v>
      </c>
      <c r="CD30" s="2">
        <f t="shared" si="33"/>
        <v>0</v>
      </c>
      <c r="CE30" s="2">
        <f t="shared" si="34"/>
        <v>0</v>
      </c>
      <c r="CF30" s="2">
        <f t="shared" si="35"/>
        <v>0</v>
      </c>
      <c r="CG30" s="2">
        <f t="shared" si="36"/>
        <v>0</v>
      </c>
      <c r="CH30" s="2">
        <f t="shared" si="37"/>
        <v>0</v>
      </c>
      <c r="CI30" s="2">
        <f t="shared" si="38"/>
        <v>0</v>
      </c>
      <c r="CJ30" s="2">
        <f t="shared" si="39"/>
        <v>0</v>
      </c>
      <c r="CK30" s="2">
        <f t="shared" si="40"/>
        <v>0</v>
      </c>
      <c r="CL30" s="2">
        <f t="shared" si="41"/>
        <v>0</v>
      </c>
      <c r="CM30" s="2">
        <f t="shared" si="42"/>
        <v>0</v>
      </c>
      <c r="CN30" s="2">
        <f t="shared" si="43"/>
        <v>0</v>
      </c>
      <c r="CO30" s="2">
        <f t="shared" si="44"/>
        <v>0</v>
      </c>
      <c r="CP30" s="2">
        <f t="shared" si="45"/>
        <v>0</v>
      </c>
      <c r="CQ30" s="2">
        <f t="shared" si="46"/>
        <v>0</v>
      </c>
      <c r="CR30" s="2">
        <f t="shared" si="47"/>
        <v>0</v>
      </c>
      <c r="CS30" s="2">
        <f t="shared" si="48"/>
        <v>0</v>
      </c>
      <c r="CT30" s="2">
        <f t="shared" si="49"/>
        <v>0</v>
      </c>
      <c r="CU30" s="2">
        <f t="shared" si="50"/>
        <v>0</v>
      </c>
      <c r="CV30" s="2">
        <f t="shared" si="51"/>
        <v>0</v>
      </c>
      <c r="CW30" s="2">
        <f t="shared" si="52"/>
        <v>0</v>
      </c>
      <c r="CX30" s="2">
        <f t="shared" si="53"/>
        <v>0</v>
      </c>
      <c r="CY30" s="2">
        <f t="shared" si="54"/>
        <v>0</v>
      </c>
      <c r="CZ30" s="2">
        <f t="shared" si="55"/>
        <v>0</v>
      </c>
    </row>
    <row r="31" spans="1:104" ht="82.8" x14ac:dyDescent="0.3">
      <c r="A31" s="2" t="s">
        <v>1168</v>
      </c>
      <c r="B31" s="2" t="s">
        <v>1169</v>
      </c>
      <c r="C31" s="2" t="s">
        <v>198</v>
      </c>
      <c r="D31" s="2" t="s">
        <v>199</v>
      </c>
      <c r="E31" s="2" t="s">
        <v>5</v>
      </c>
      <c r="F31" s="2">
        <f t="shared" si="56"/>
        <v>1</v>
      </c>
      <c r="G31" s="2">
        <f t="shared" si="57"/>
        <v>0</v>
      </c>
      <c r="H31" s="2">
        <f t="shared" si="58"/>
        <v>0</v>
      </c>
      <c r="I31" s="2">
        <f t="shared" si="59"/>
        <v>0</v>
      </c>
      <c r="J31" s="2">
        <f t="shared" si="60"/>
        <v>0</v>
      </c>
      <c r="K31" s="2">
        <f t="shared" si="61"/>
        <v>0</v>
      </c>
      <c r="L31" s="2">
        <f t="shared" si="62"/>
        <v>0</v>
      </c>
      <c r="M31" s="2">
        <f t="shared" si="63"/>
        <v>0</v>
      </c>
      <c r="N31" s="2" t="s">
        <v>201</v>
      </c>
      <c r="P31" s="2" t="s">
        <v>139</v>
      </c>
      <c r="S31" s="2" t="s">
        <v>63</v>
      </c>
      <c r="T31" s="2" t="s">
        <v>68</v>
      </c>
      <c r="U31" s="2" t="s">
        <v>131</v>
      </c>
      <c r="V31" s="2" t="s">
        <v>1239</v>
      </c>
      <c r="W31" s="2" t="s">
        <v>81</v>
      </c>
      <c r="X31" s="2" t="s">
        <v>88</v>
      </c>
      <c r="Y31" s="2">
        <f t="shared" si="0"/>
        <v>1</v>
      </c>
      <c r="Z31" s="2">
        <f t="shared" si="1"/>
        <v>0</v>
      </c>
      <c r="AA31" s="2">
        <f t="shared" si="2"/>
        <v>1</v>
      </c>
      <c r="AB31" s="2">
        <f t="shared" si="3"/>
        <v>0</v>
      </c>
      <c r="AC31" s="2">
        <f t="shared" si="4"/>
        <v>0</v>
      </c>
      <c r="AD31" s="2">
        <f t="shared" si="64"/>
        <v>1</v>
      </c>
      <c r="AE31" s="2">
        <f t="shared" si="5"/>
        <v>1</v>
      </c>
      <c r="AF31" s="2">
        <f t="shared" si="65"/>
        <v>0</v>
      </c>
      <c r="AG31" s="2">
        <f t="shared" si="66"/>
        <v>0</v>
      </c>
      <c r="AH31" s="2">
        <f t="shared" si="67"/>
        <v>0</v>
      </c>
      <c r="AI31" s="2">
        <f t="shared" si="68"/>
        <v>1</v>
      </c>
      <c r="AJ31" s="2">
        <f t="shared" si="69"/>
        <v>0</v>
      </c>
      <c r="AK31" s="2">
        <f t="shared" si="70"/>
        <v>0</v>
      </c>
      <c r="AL31" s="2">
        <f t="shared" si="71"/>
        <v>0</v>
      </c>
      <c r="AM31" s="2">
        <f t="shared" si="72"/>
        <v>1</v>
      </c>
      <c r="AN31" s="2">
        <f t="shared" si="73"/>
        <v>0</v>
      </c>
      <c r="AO31" s="2">
        <f t="shared" si="74"/>
        <v>0</v>
      </c>
      <c r="AP31" s="2">
        <f t="shared" si="75"/>
        <v>1</v>
      </c>
      <c r="AQ31" s="2">
        <f t="shared" si="76"/>
        <v>0</v>
      </c>
      <c r="AR31" s="2">
        <f t="shared" si="77"/>
        <v>0</v>
      </c>
      <c r="AS31" s="2">
        <f t="shared" si="6"/>
        <v>0</v>
      </c>
      <c r="AT31" s="2">
        <f t="shared" si="78"/>
        <v>1</v>
      </c>
      <c r="AU31" s="2">
        <f t="shared" si="79"/>
        <v>0</v>
      </c>
      <c r="AV31" s="2">
        <f t="shared" si="80"/>
        <v>0</v>
      </c>
      <c r="AW31" s="2">
        <f t="shared" si="81"/>
        <v>0</v>
      </c>
      <c r="AX31" s="2">
        <f t="shared" si="82"/>
        <v>0</v>
      </c>
      <c r="AY31" s="2">
        <f t="shared" si="83"/>
        <v>0</v>
      </c>
      <c r="AZ31" s="2">
        <f t="shared" si="84"/>
        <v>0</v>
      </c>
      <c r="BA31" s="2">
        <f t="shared" si="85"/>
        <v>1</v>
      </c>
      <c r="BB31" s="2">
        <f t="shared" si="86"/>
        <v>0</v>
      </c>
      <c r="BC31" s="2">
        <f t="shared" si="87"/>
        <v>0</v>
      </c>
      <c r="BD31" s="2">
        <f t="shared" si="7"/>
        <v>0</v>
      </c>
      <c r="BE31" s="2">
        <f t="shared" si="8"/>
        <v>0</v>
      </c>
      <c r="BF31" s="2">
        <f t="shared" si="9"/>
        <v>0</v>
      </c>
      <c r="BG31" s="2">
        <f t="shared" si="10"/>
        <v>0</v>
      </c>
      <c r="BH31" s="2">
        <f t="shared" si="11"/>
        <v>1</v>
      </c>
      <c r="BI31" s="2">
        <f t="shared" si="12"/>
        <v>0</v>
      </c>
      <c r="BJ31" s="2">
        <f t="shared" si="13"/>
        <v>0</v>
      </c>
      <c r="BK31" s="2">
        <f t="shared" si="14"/>
        <v>1</v>
      </c>
      <c r="BL31" s="2">
        <f t="shared" si="15"/>
        <v>0</v>
      </c>
      <c r="BM31" s="2">
        <f t="shared" si="16"/>
        <v>1</v>
      </c>
      <c r="BN31" s="2">
        <f t="shared" si="17"/>
        <v>0</v>
      </c>
      <c r="BO31" s="2">
        <f t="shared" si="18"/>
        <v>1</v>
      </c>
      <c r="BP31" s="2">
        <f t="shared" si="19"/>
        <v>0</v>
      </c>
      <c r="BQ31" s="2">
        <f t="shared" si="20"/>
        <v>0</v>
      </c>
      <c r="BR31" s="2">
        <f t="shared" si="21"/>
        <v>1</v>
      </c>
      <c r="BS31" s="2">
        <f t="shared" si="22"/>
        <v>0</v>
      </c>
      <c r="BT31" s="2">
        <f t="shared" si="23"/>
        <v>0</v>
      </c>
      <c r="BU31" s="2">
        <f t="shared" si="24"/>
        <v>0</v>
      </c>
      <c r="BV31" s="2">
        <f t="shared" si="25"/>
        <v>0</v>
      </c>
      <c r="BW31" s="2">
        <f t="shared" si="26"/>
        <v>0</v>
      </c>
      <c r="BX31" s="2">
        <f t="shared" si="27"/>
        <v>0</v>
      </c>
      <c r="BY31" s="2">
        <f t="shared" si="28"/>
        <v>0</v>
      </c>
      <c r="BZ31" s="2">
        <f t="shared" si="29"/>
        <v>0</v>
      </c>
      <c r="CA31" s="2">
        <f t="shared" si="30"/>
        <v>0</v>
      </c>
      <c r="CB31" s="2">
        <f t="shared" si="31"/>
        <v>0</v>
      </c>
      <c r="CC31" s="2">
        <f t="shared" si="32"/>
        <v>0</v>
      </c>
      <c r="CD31" s="2">
        <f t="shared" si="33"/>
        <v>0</v>
      </c>
      <c r="CE31" s="2">
        <f t="shared" si="34"/>
        <v>0</v>
      </c>
      <c r="CF31" s="2">
        <f t="shared" si="35"/>
        <v>0</v>
      </c>
      <c r="CG31" s="2">
        <f t="shared" si="36"/>
        <v>0</v>
      </c>
      <c r="CH31" s="2">
        <f t="shared" si="37"/>
        <v>0</v>
      </c>
      <c r="CI31" s="2">
        <f t="shared" si="38"/>
        <v>0</v>
      </c>
      <c r="CJ31" s="2">
        <f t="shared" si="39"/>
        <v>0</v>
      </c>
      <c r="CK31" s="2">
        <f t="shared" si="40"/>
        <v>0</v>
      </c>
      <c r="CL31" s="2">
        <f t="shared" si="41"/>
        <v>0</v>
      </c>
      <c r="CM31" s="2">
        <f t="shared" si="42"/>
        <v>0</v>
      </c>
      <c r="CN31" s="2">
        <f t="shared" si="43"/>
        <v>0</v>
      </c>
      <c r="CO31" s="2">
        <f t="shared" si="44"/>
        <v>0</v>
      </c>
      <c r="CP31" s="2">
        <f t="shared" si="45"/>
        <v>0</v>
      </c>
      <c r="CQ31" s="2">
        <f t="shared" si="46"/>
        <v>0</v>
      </c>
      <c r="CR31" s="2">
        <f t="shared" si="47"/>
        <v>0</v>
      </c>
      <c r="CS31" s="2">
        <f t="shared" si="48"/>
        <v>0</v>
      </c>
      <c r="CT31" s="2">
        <f t="shared" si="49"/>
        <v>0</v>
      </c>
      <c r="CU31" s="2">
        <f t="shared" si="50"/>
        <v>0</v>
      </c>
      <c r="CV31" s="2">
        <f t="shared" si="51"/>
        <v>0</v>
      </c>
      <c r="CW31" s="2">
        <f t="shared" si="52"/>
        <v>0</v>
      </c>
      <c r="CX31" s="2">
        <f t="shared" si="53"/>
        <v>0</v>
      </c>
      <c r="CY31" s="2">
        <f t="shared" si="54"/>
        <v>0</v>
      </c>
      <c r="CZ31" s="2">
        <f t="shared" si="55"/>
        <v>0</v>
      </c>
    </row>
    <row r="32" spans="1:104" ht="69" x14ac:dyDescent="0.3">
      <c r="A32" s="2" t="s">
        <v>202</v>
      </c>
      <c r="B32" s="2" t="s">
        <v>203</v>
      </c>
      <c r="C32" s="2" t="s">
        <v>198</v>
      </c>
      <c r="D32" s="2">
        <v>6</v>
      </c>
      <c r="E32" s="2" t="s">
        <v>5</v>
      </c>
      <c r="F32" s="2">
        <f t="shared" si="56"/>
        <v>1</v>
      </c>
      <c r="G32" s="2">
        <f t="shared" si="57"/>
        <v>0</v>
      </c>
      <c r="H32" s="2">
        <f t="shared" si="58"/>
        <v>0</v>
      </c>
      <c r="I32" s="2">
        <f t="shared" si="59"/>
        <v>0</v>
      </c>
      <c r="J32" s="2">
        <f t="shared" si="60"/>
        <v>0</v>
      </c>
      <c r="K32" s="2">
        <f t="shared" si="61"/>
        <v>0</v>
      </c>
      <c r="L32" s="2">
        <f t="shared" si="62"/>
        <v>0</v>
      </c>
      <c r="M32" s="2">
        <f t="shared" si="63"/>
        <v>0</v>
      </c>
      <c r="N32" s="2" t="s">
        <v>44</v>
      </c>
      <c r="R32" s="2" t="s">
        <v>204</v>
      </c>
      <c r="S32" s="2" t="s">
        <v>63</v>
      </c>
      <c r="T32" s="2" t="s">
        <v>68</v>
      </c>
      <c r="U32" s="2" t="s">
        <v>131</v>
      </c>
      <c r="V32" s="2" t="s">
        <v>1237</v>
      </c>
      <c r="Y32" s="2">
        <f t="shared" si="0"/>
        <v>1</v>
      </c>
      <c r="Z32" s="2">
        <f t="shared" si="1"/>
        <v>0</v>
      </c>
      <c r="AA32" s="2">
        <f t="shared" si="2"/>
        <v>0</v>
      </c>
      <c r="AB32" s="2">
        <f t="shared" si="3"/>
        <v>0</v>
      </c>
      <c r="AC32" s="2">
        <f t="shared" si="4"/>
        <v>1</v>
      </c>
      <c r="AD32" s="2">
        <f t="shared" si="64"/>
        <v>1</v>
      </c>
      <c r="AE32" s="2">
        <f t="shared" si="5"/>
        <v>0</v>
      </c>
      <c r="AF32" s="2">
        <f t="shared" si="65"/>
        <v>0</v>
      </c>
      <c r="AG32" s="2">
        <f t="shared" si="66"/>
        <v>0</v>
      </c>
      <c r="AH32" s="2">
        <f t="shared" si="67"/>
        <v>0</v>
      </c>
      <c r="AI32" s="2">
        <f t="shared" si="68"/>
        <v>1</v>
      </c>
      <c r="AJ32" s="2">
        <f t="shared" si="69"/>
        <v>0</v>
      </c>
      <c r="AK32" s="2">
        <f t="shared" si="70"/>
        <v>0</v>
      </c>
      <c r="AL32" s="2">
        <f t="shared" si="71"/>
        <v>0</v>
      </c>
      <c r="AM32" s="2">
        <f t="shared" si="72"/>
        <v>1</v>
      </c>
      <c r="AN32" s="2">
        <f t="shared" si="73"/>
        <v>0</v>
      </c>
      <c r="AO32" s="2">
        <f t="shared" si="74"/>
        <v>0</v>
      </c>
      <c r="AP32" s="2">
        <f t="shared" si="75"/>
        <v>1</v>
      </c>
      <c r="AQ32" s="2">
        <f t="shared" si="76"/>
        <v>0</v>
      </c>
      <c r="AR32" s="2">
        <f t="shared" si="77"/>
        <v>0</v>
      </c>
      <c r="AS32" s="2">
        <f t="shared" si="6"/>
        <v>0</v>
      </c>
      <c r="AT32" s="2">
        <f t="shared" si="78"/>
        <v>0</v>
      </c>
      <c r="AU32" s="2">
        <f t="shared" si="79"/>
        <v>0</v>
      </c>
      <c r="AV32" s="2">
        <f t="shared" si="80"/>
        <v>0</v>
      </c>
      <c r="AW32" s="2">
        <f t="shared" si="81"/>
        <v>0</v>
      </c>
      <c r="AX32" s="2">
        <f t="shared" si="82"/>
        <v>0</v>
      </c>
      <c r="AY32" s="2">
        <f t="shared" si="83"/>
        <v>0</v>
      </c>
      <c r="AZ32" s="2">
        <f t="shared" si="84"/>
        <v>0</v>
      </c>
      <c r="BA32" s="2">
        <f t="shared" si="85"/>
        <v>0</v>
      </c>
      <c r="BB32" s="2">
        <f t="shared" si="86"/>
        <v>0</v>
      </c>
      <c r="BC32" s="2">
        <f t="shared" si="87"/>
        <v>0</v>
      </c>
      <c r="BD32" s="2">
        <f t="shared" si="7"/>
        <v>0</v>
      </c>
      <c r="BE32" s="2">
        <f t="shared" si="8"/>
        <v>0</v>
      </c>
      <c r="BF32" s="2">
        <f t="shared" si="9"/>
        <v>0</v>
      </c>
      <c r="BG32" s="2">
        <f t="shared" si="10"/>
        <v>0</v>
      </c>
      <c r="BH32" s="2">
        <f t="shared" si="11"/>
        <v>1</v>
      </c>
      <c r="BI32" s="2">
        <f t="shared" si="12"/>
        <v>0</v>
      </c>
      <c r="BJ32" s="2">
        <f t="shared" si="13"/>
        <v>0</v>
      </c>
      <c r="BK32" s="2">
        <f t="shared" si="14"/>
        <v>0</v>
      </c>
      <c r="BL32" s="2">
        <f t="shared" si="15"/>
        <v>0</v>
      </c>
      <c r="BM32" s="2">
        <f t="shared" si="16"/>
        <v>0</v>
      </c>
      <c r="BN32" s="2">
        <f t="shared" si="17"/>
        <v>0</v>
      </c>
      <c r="BO32" s="2">
        <f t="shared" si="18"/>
        <v>0</v>
      </c>
      <c r="BP32" s="2">
        <f t="shared" si="19"/>
        <v>0</v>
      </c>
      <c r="BQ32" s="2">
        <f t="shared" si="20"/>
        <v>0</v>
      </c>
      <c r="BR32" s="2">
        <f t="shared" si="21"/>
        <v>0</v>
      </c>
      <c r="BS32" s="2">
        <f t="shared" si="22"/>
        <v>0</v>
      </c>
      <c r="BT32" s="2">
        <f t="shared" si="23"/>
        <v>0</v>
      </c>
      <c r="BU32" s="2">
        <f t="shared" si="24"/>
        <v>0</v>
      </c>
      <c r="BV32" s="2">
        <f t="shared" si="25"/>
        <v>0</v>
      </c>
      <c r="BW32" s="2">
        <f t="shared" si="26"/>
        <v>0</v>
      </c>
      <c r="BX32" s="2">
        <f t="shared" si="27"/>
        <v>0</v>
      </c>
      <c r="BY32" s="2">
        <f t="shared" si="28"/>
        <v>0</v>
      </c>
      <c r="BZ32" s="2">
        <f t="shared" si="29"/>
        <v>0</v>
      </c>
      <c r="CA32" s="2">
        <f t="shared" si="30"/>
        <v>0</v>
      </c>
      <c r="CB32" s="2">
        <f t="shared" si="31"/>
        <v>0</v>
      </c>
      <c r="CC32" s="2">
        <f t="shared" si="32"/>
        <v>0</v>
      </c>
      <c r="CD32" s="2">
        <f t="shared" si="33"/>
        <v>0</v>
      </c>
      <c r="CE32" s="2">
        <f t="shared" si="34"/>
        <v>0</v>
      </c>
      <c r="CF32" s="2">
        <f t="shared" si="35"/>
        <v>0</v>
      </c>
      <c r="CG32" s="2">
        <f t="shared" si="36"/>
        <v>0</v>
      </c>
      <c r="CH32" s="2">
        <f t="shared" si="37"/>
        <v>0</v>
      </c>
      <c r="CI32" s="2">
        <f t="shared" si="38"/>
        <v>0</v>
      </c>
      <c r="CJ32" s="2">
        <f t="shared" si="39"/>
        <v>0</v>
      </c>
      <c r="CK32" s="2">
        <f t="shared" si="40"/>
        <v>0</v>
      </c>
      <c r="CL32" s="2">
        <f t="shared" si="41"/>
        <v>1</v>
      </c>
      <c r="CM32" s="2">
        <f t="shared" si="42"/>
        <v>0</v>
      </c>
      <c r="CN32" s="2">
        <f t="shared" si="43"/>
        <v>0</v>
      </c>
      <c r="CO32" s="2">
        <f t="shared" si="44"/>
        <v>0</v>
      </c>
      <c r="CP32" s="2">
        <f t="shared" si="45"/>
        <v>0</v>
      </c>
      <c r="CQ32" s="2">
        <f t="shared" si="46"/>
        <v>0</v>
      </c>
      <c r="CR32" s="2">
        <f t="shared" si="47"/>
        <v>0</v>
      </c>
      <c r="CS32" s="2">
        <f t="shared" si="48"/>
        <v>0</v>
      </c>
      <c r="CT32" s="2">
        <f t="shared" si="49"/>
        <v>0</v>
      </c>
      <c r="CU32" s="2">
        <f t="shared" si="50"/>
        <v>0</v>
      </c>
      <c r="CV32" s="2">
        <f t="shared" si="51"/>
        <v>0</v>
      </c>
      <c r="CW32" s="2">
        <f t="shared" si="52"/>
        <v>0</v>
      </c>
      <c r="CX32" s="2">
        <f t="shared" si="53"/>
        <v>0</v>
      </c>
      <c r="CY32" s="2">
        <f t="shared" si="54"/>
        <v>0</v>
      </c>
      <c r="CZ32" s="2">
        <f t="shared" si="55"/>
        <v>1</v>
      </c>
    </row>
    <row r="33" spans="1:104" ht="41.4" x14ac:dyDescent="0.3">
      <c r="A33" s="2" t="s">
        <v>205</v>
      </c>
      <c r="B33" s="2" t="s">
        <v>206</v>
      </c>
      <c r="C33" s="2" t="s">
        <v>207</v>
      </c>
      <c r="D33" s="2" t="s">
        <v>210</v>
      </c>
      <c r="E33" s="2" t="s">
        <v>208</v>
      </c>
      <c r="F33" s="2">
        <f t="shared" si="56"/>
        <v>0</v>
      </c>
      <c r="G33" s="2">
        <f t="shared" si="57"/>
        <v>0</v>
      </c>
      <c r="H33" s="2">
        <f t="shared" si="58"/>
        <v>0</v>
      </c>
      <c r="I33" s="2">
        <f t="shared" si="59"/>
        <v>1</v>
      </c>
      <c r="J33" s="2">
        <f t="shared" si="60"/>
        <v>0</v>
      </c>
      <c r="K33" s="2">
        <f t="shared" si="61"/>
        <v>1</v>
      </c>
      <c r="L33" s="2">
        <f t="shared" si="62"/>
        <v>0</v>
      </c>
      <c r="M33" s="2">
        <f t="shared" si="63"/>
        <v>1</v>
      </c>
      <c r="N33" s="2" t="s">
        <v>209</v>
      </c>
      <c r="S33" s="2" t="s">
        <v>108</v>
      </c>
      <c r="V33" s="2" t="s">
        <v>1239</v>
      </c>
      <c r="W33" s="2" t="s">
        <v>80</v>
      </c>
      <c r="X33" s="2" t="s">
        <v>88</v>
      </c>
      <c r="Y33" s="2">
        <f t="shared" si="0"/>
        <v>1</v>
      </c>
      <c r="Z33" s="2">
        <f t="shared" si="1"/>
        <v>0</v>
      </c>
      <c r="AA33" s="2">
        <f t="shared" si="2"/>
        <v>0</v>
      </c>
      <c r="AB33" s="2">
        <f t="shared" si="3"/>
        <v>0</v>
      </c>
      <c r="AC33" s="2">
        <f t="shared" si="4"/>
        <v>0</v>
      </c>
      <c r="AD33" s="2">
        <f t="shared" si="64"/>
        <v>0</v>
      </c>
      <c r="AE33" s="2">
        <f t="shared" si="5"/>
        <v>1</v>
      </c>
      <c r="AF33" s="2">
        <f t="shared" si="65"/>
        <v>0</v>
      </c>
      <c r="AG33" s="2">
        <f t="shared" si="66"/>
        <v>0</v>
      </c>
      <c r="AH33" s="2">
        <f t="shared" si="67"/>
        <v>0</v>
      </c>
      <c r="AI33" s="2">
        <f t="shared" si="68"/>
        <v>0</v>
      </c>
      <c r="AJ33" s="2">
        <f t="shared" si="69"/>
        <v>0</v>
      </c>
      <c r="AK33" s="2">
        <f t="shared" si="70"/>
        <v>0</v>
      </c>
      <c r="AL33" s="2">
        <f t="shared" si="71"/>
        <v>0</v>
      </c>
      <c r="AM33" s="2">
        <f t="shared" si="72"/>
        <v>0</v>
      </c>
      <c r="AN33" s="2">
        <f t="shared" si="73"/>
        <v>0</v>
      </c>
      <c r="AO33" s="2">
        <f t="shared" si="74"/>
        <v>0</v>
      </c>
      <c r="AP33" s="2">
        <f t="shared" si="75"/>
        <v>0</v>
      </c>
      <c r="AQ33" s="2">
        <f t="shared" si="76"/>
        <v>0</v>
      </c>
      <c r="AR33" s="2">
        <f t="shared" si="77"/>
        <v>1</v>
      </c>
      <c r="AS33" s="2">
        <f t="shared" si="6"/>
        <v>0</v>
      </c>
      <c r="AT33" s="2">
        <f t="shared" si="78"/>
        <v>0</v>
      </c>
      <c r="AU33" s="2">
        <f t="shared" si="79"/>
        <v>0</v>
      </c>
      <c r="AV33" s="2">
        <f t="shared" si="80"/>
        <v>0</v>
      </c>
      <c r="AW33" s="2">
        <f t="shared" si="81"/>
        <v>0</v>
      </c>
      <c r="AX33" s="2">
        <f t="shared" si="82"/>
        <v>0</v>
      </c>
      <c r="AY33" s="2">
        <f t="shared" si="83"/>
        <v>0</v>
      </c>
      <c r="AZ33" s="2">
        <f t="shared" si="84"/>
        <v>0</v>
      </c>
      <c r="BA33" s="2">
        <f t="shared" si="85"/>
        <v>1</v>
      </c>
      <c r="BB33" s="2">
        <f t="shared" si="86"/>
        <v>0</v>
      </c>
      <c r="BC33" s="2">
        <f t="shared" si="87"/>
        <v>0</v>
      </c>
      <c r="BD33" s="2">
        <f t="shared" si="7"/>
        <v>0</v>
      </c>
      <c r="BE33" s="2">
        <f t="shared" si="8"/>
        <v>0</v>
      </c>
      <c r="BF33" s="2">
        <f t="shared" si="9"/>
        <v>0</v>
      </c>
      <c r="BG33" s="2">
        <f t="shared" si="10"/>
        <v>0</v>
      </c>
      <c r="BH33" s="2">
        <f t="shared" si="11"/>
        <v>0</v>
      </c>
      <c r="BI33" s="2">
        <f t="shared" si="12"/>
        <v>0</v>
      </c>
      <c r="BJ33" s="2">
        <f t="shared" si="13"/>
        <v>0</v>
      </c>
      <c r="BK33" s="2">
        <f t="shared" si="14"/>
        <v>0</v>
      </c>
      <c r="BL33" s="2">
        <f t="shared" si="15"/>
        <v>0</v>
      </c>
      <c r="BM33" s="2">
        <f t="shared" si="16"/>
        <v>1</v>
      </c>
      <c r="BN33" s="2">
        <f t="shared" si="17"/>
        <v>1</v>
      </c>
      <c r="BO33" s="2">
        <f t="shared" si="18"/>
        <v>0</v>
      </c>
      <c r="BP33" s="2">
        <f t="shared" si="19"/>
        <v>0</v>
      </c>
      <c r="BQ33" s="2">
        <f t="shared" si="20"/>
        <v>0</v>
      </c>
      <c r="BR33" s="2">
        <f t="shared" si="21"/>
        <v>0</v>
      </c>
      <c r="BS33" s="2">
        <f t="shared" si="22"/>
        <v>0</v>
      </c>
      <c r="BT33" s="2">
        <f t="shared" si="23"/>
        <v>0</v>
      </c>
      <c r="BU33" s="2">
        <f t="shared" si="24"/>
        <v>0</v>
      </c>
      <c r="BV33" s="2">
        <f t="shared" si="25"/>
        <v>0</v>
      </c>
      <c r="BW33" s="2">
        <f t="shared" si="26"/>
        <v>0</v>
      </c>
      <c r="BX33" s="2">
        <f t="shared" si="27"/>
        <v>0</v>
      </c>
      <c r="BY33" s="2">
        <f t="shared" si="28"/>
        <v>0</v>
      </c>
      <c r="BZ33" s="2">
        <f t="shared" si="29"/>
        <v>0</v>
      </c>
      <c r="CA33" s="2">
        <f t="shared" si="30"/>
        <v>0</v>
      </c>
      <c r="CB33" s="2">
        <f t="shared" si="31"/>
        <v>0</v>
      </c>
      <c r="CC33" s="2">
        <f t="shared" si="32"/>
        <v>0</v>
      </c>
      <c r="CD33" s="2">
        <f t="shared" si="33"/>
        <v>0</v>
      </c>
      <c r="CE33" s="2">
        <f t="shared" si="34"/>
        <v>0</v>
      </c>
      <c r="CF33" s="2">
        <f t="shared" si="35"/>
        <v>0</v>
      </c>
      <c r="CG33" s="2">
        <f t="shared" si="36"/>
        <v>0</v>
      </c>
      <c r="CH33" s="2">
        <f t="shared" si="37"/>
        <v>0</v>
      </c>
      <c r="CI33" s="2">
        <f t="shared" si="38"/>
        <v>0</v>
      </c>
      <c r="CJ33" s="2">
        <f t="shared" si="39"/>
        <v>0</v>
      </c>
      <c r="CK33" s="2">
        <f t="shared" si="40"/>
        <v>0</v>
      </c>
      <c r="CL33" s="2">
        <f t="shared" si="41"/>
        <v>0</v>
      </c>
      <c r="CM33" s="2">
        <f t="shared" si="42"/>
        <v>0</v>
      </c>
      <c r="CN33" s="2">
        <f t="shared" si="43"/>
        <v>0</v>
      </c>
      <c r="CO33" s="2">
        <f t="shared" si="44"/>
        <v>0</v>
      </c>
      <c r="CP33" s="2">
        <f t="shared" si="45"/>
        <v>0</v>
      </c>
      <c r="CQ33" s="2">
        <f t="shared" si="46"/>
        <v>0</v>
      </c>
      <c r="CR33" s="2">
        <f t="shared" si="47"/>
        <v>0</v>
      </c>
      <c r="CS33" s="2">
        <f t="shared" si="48"/>
        <v>0</v>
      </c>
      <c r="CT33" s="2">
        <f t="shared" si="49"/>
        <v>0</v>
      </c>
      <c r="CU33" s="2">
        <f t="shared" si="50"/>
        <v>0</v>
      </c>
      <c r="CV33" s="2">
        <f t="shared" si="51"/>
        <v>0</v>
      </c>
      <c r="CW33" s="2">
        <f t="shared" si="52"/>
        <v>0</v>
      </c>
      <c r="CX33" s="2">
        <f t="shared" si="53"/>
        <v>0</v>
      </c>
      <c r="CY33" s="2">
        <f t="shared" si="54"/>
        <v>0</v>
      </c>
      <c r="CZ33" s="2">
        <f t="shared" si="55"/>
        <v>0</v>
      </c>
    </row>
    <row r="34" spans="1:104" ht="82.8" x14ac:dyDescent="0.3">
      <c r="A34" s="2" t="s">
        <v>224</v>
      </c>
      <c r="B34" s="2" t="s">
        <v>226</v>
      </c>
      <c r="C34" s="2" t="s">
        <v>207</v>
      </c>
      <c r="D34" s="2" t="s">
        <v>225</v>
      </c>
      <c r="E34" s="2" t="s">
        <v>112</v>
      </c>
      <c r="F34" s="2">
        <f t="shared" si="56"/>
        <v>0</v>
      </c>
      <c r="G34" s="2">
        <f t="shared" si="57"/>
        <v>0</v>
      </c>
      <c r="H34" s="2">
        <f t="shared" si="58"/>
        <v>0</v>
      </c>
      <c r="I34" s="2">
        <f t="shared" si="59"/>
        <v>0</v>
      </c>
      <c r="J34" s="2">
        <f t="shared" si="60"/>
        <v>0</v>
      </c>
      <c r="K34" s="2">
        <f t="shared" si="61"/>
        <v>0</v>
      </c>
      <c r="L34" s="2">
        <f t="shared" si="62"/>
        <v>0</v>
      </c>
      <c r="M34" s="2">
        <f t="shared" si="63"/>
        <v>1</v>
      </c>
      <c r="N34" s="2" t="s">
        <v>212</v>
      </c>
      <c r="S34" s="2" t="s">
        <v>108</v>
      </c>
      <c r="V34" s="2" t="s">
        <v>1237</v>
      </c>
      <c r="Y34" s="2">
        <f t="shared" si="0"/>
        <v>1</v>
      </c>
      <c r="Z34" s="2">
        <f t="shared" si="1"/>
        <v>0</v>
      </c>
      <c r="AA34" s="2">
        <f t="shared" si="2"/>
        <v>0</v>
      </c>
      <c r="AB34" s="2">
        <f t="shared" si="3"/>
        <v>0</v>
      </c>
      <c r="AC34" s="2">
        <f t="shared" si="4"/>
        <v>0</v>
      </c>
      <c r="AD34" s="2">
        <f t="shared" si="64"/>
        <v>0</v>
      </c>
      <c r="AE34" s="2">
        <f t="shared" si="5"/>
        <v>0</v>
      </c>
      <c r="AF34" s="2">
        <f t="shared" si="65"/>
        <v>0</v>
      </c>
      <c r="AG34" s="2">
        <f t="shared" si="66"/>
        <v>0</v>
      </c>
      <c r="AH34" s="2">
        <f t="shared" si="67"/>
        <v>0</v>
      </c>
      <c r="AI34" s="2">
        <f t="shared" si="68"/>
        <v>0</v>
      </c>
      <c r="AJ34" s="2">
        <f t="shared" si="69"/>
        <v>0</v>
      </c>
      <c r="AK34" s="2">
        <f t="shared" si="70"/>
        <v>0</v>
      </c>
      <c r="AL34" s="2">
        <f t="shared" si="71"/>
        <v>0</v>
      </c>
      <c r="AM34" s="2">
        <f t="shared" si="72"/>
        <v>0</v>
      </c>
      <c r="AN34" s="2">
        <f t="shared" si="73"/>
        <v>0</v>
      </c>
      <c r="AO34" s="2">
        <f t="shared" si="74"/>
        <v>0</v>
      </c>
      <c r="AP34" s="2">
        <f t="shared" si="75"/>
        <v>0</v>
      </c>
      <c r="AQ34" s="2">
        <f t="shared" si="76"/>
        <v>0</v>
      </c>
      <c r="AR34" s="2">
        <f t="shared" si="77"/>
        <v>0</v>
      </c>
      <c r="AS34" s="2">
        <f t="shared" si="6"/>
        <v>0</v>
      </c>
      <c r="AT34" s="2">
        <f t="shared" si="78"/>
        <v>0</v>
      </c>
      <c r="AU34" s="2">
        <f t="shared" si="79"/>
        <v>0</v>
      </c>
      <c r="AV34" s="2">
        <f t="shared" si="80"/>
        <v>0</v>
      </c>
      <c r="AW34" s="2">
        <f t="shared" si="81"/>
        <v>0</v>
      </c>
      <c r="AX34" s="2">
        <f t="shared" si="82"/>
        <v>0</v>
      </c>
      <c r="AY34" s="2">
        <f t="shared" si="83"/>
        <v>0</v>
      </c>
      <c r="AZ34" s="2">
        <f t="shared" si="84"/>
        <v>0</v>
      </c>
      <c r="BA34" s="2">
        <f t="shared" si="85"/>
        <v>0</v>
      </c>
      <c r="BB34" s="2">
        <f t="shared" si="86"/>
        <v>0</v>
      </c>
      <c r="BC34" s="2">
        <f t="shared" si="87"/>
        <v>0</v>
      </c>
      <c r="BD34" s="2">
        <f t="shared" si="7"/>
        <v>0</v>
      </c>
      <c r="BE34" s="2">
        <f t="shared" si="8"/>
        <v>0</v>
      </c>
      <c r="BF34" s="2">
        <f t="shared" si="9"/>
        <v>0</v>
      </c>
      <c r="BG34" s="2">
        <f t="shared" si="10"/>
        <v>0</v>
      </c>
      <c r="BH34" s="2">
        <f t="shared" si="11"/>
        <v>0</v>
      </c>
      <c r="BI34" s="2">
        <f t="shared" si="12"/>
        <v>0</v>
      </c>
      <c r="BJ34" s="2">
        <f t="shared" si="13"/>
        <v>0</v>
      </c>
      <c r="BK34" s="2">
        <f t="shared" si="14"/>
        <v>1</v>
      </c>
      <c r="BL34" s="2">
        <f t="shared" si="15"/>
        <v>0</v>
      </c>
      <c r="BM34" s="2">
        <f t="shared" si="16"/>
        <v>1</v>
      </c>
      <c r="BN34" s="2">
        <f t="shared" si="17"/>
        <v>0</v>
      </c>
      <c r="BO34" s="2">
        <f t="shared" si="18"/>
        <v>0</v>
      </c>
      <c r="BP34" s="2">
        <f t="shared" si="19"/>
        <v>0</v>
      </c>
      <c r="BQ34" s="2">
        <f t="shared" si="20"/>
        <v>0</v>
      </c>
      <c r="BR34" s="2">
        <f t="shared" si="21"/>
        <v>0</v>
      </c>
      <c r="BS34" s="2">
        <f t="shared" si="22"/>
        <v>0</v>
      </c>
      <c r="BT34" s="2">
        <f t="shared" si="23"/>
        <v>0</v>
      </c>
      <c r="BU34" s="2">
        <f t="shared" si="24"/>
        <v>0</v>
      </c>
      <c r="BV34" s="2">
        <f t="shared" si="25"/>
        <v>0</v>
      </c>
      <c r="BW34" s="2">
        <f t="shared" si="26"/>
        <v>0</v>
      </c>
      <c r="BX34" s="2">
        <f t="shared" si="27"/>
        <v>0</v>
      </c>
      <c r="BY34" s="2">
        <f t="shared" si="28"/>
        <v>0</v>
      </c>
      <c r="BZ34" s="2">
        <f t="shared" si="29"/>
        <v>0</v>
      </c>
      <c r="CA34" s="2">
        <f t="shared" si="30"/>
        <v>0</v>
      </c>
      <c r="CB34" s="2">
        <f t="shared" si="31"/>
        <v>0</v>
      </c>
      <c r="CC34" s="2">
        <f t="shared" si="32"/>
        <v>0</v>
      </c>
      <c r="CD34" s="2">
        <f t="shared" si="33"/>
        <v>0</v>
      </c>
      <c r="CE34" s="2">
        <f t="shared" si="34"/>
        <v>0</v>
      </c>
      <c r="CF34" s="2">
        <f t="shared" si="35"/>
        <v>0</v>
      </c>
      <c r="CG34" s="2">
        <f t="shared" si="36"/>
        <v>0</v>
      </c>
      <c r="CH34" s="2">
        <f t="shared" si="37"/>
        <v>0</v>
      </c>
      <c r="CI34" s="2">
        <f t="shared" si="38"/>
        <v>0</v>
      </c>
      <c r="CJ34" s="2">
        <f t="shared" si="39"/>
        <v>0</v>
      </c>
      <c r="CK34" s="2">
        <f t="shared" si="40"/>
        <v>0</v>
      </c>
      <c r="CL34" s="2">
        <f t="shared" si="41"/>
        <v>0</v>
      </c>
      <c r="CM34" s="2">
        <f t="shared" si="42"/>
        <v>0</v>
      </c>
      <c r="CN34" s="2">
        <f t="shared" si="43"/>
        <v>0</v>
      </c>
      <c r="CO34" s="2">
        <f t="shared" si="44"/>
        <v>0</v>
      </c>
      <c r="CP34" s="2">
        <f t="shared" si="45"/>
        <v>0</v>
      </c>
      <c r="CQ34" s="2">
        <f t="shared" si="46"/>
        <v>0</v>
      </c>
      <c r="CR34" s="2">
        <f t="shared" si="47"/>
        <v>0</v>
      </c>
      <c r="CS34" s="2">
        <f t="shared" si="48"/>
        <v>0</v>
      </c>
      <c r="CT34" s="2">
        <f t="shared" si="49"/>
        <v>0</v>
      </c>
      <c r="CU34" s="2">
        <f t="shared" si="50"/>
        <v>0</v>
      </c>
      <c r="CV34" s="2">
        <f t="shared" si="51"/>
        <v>0</v>
      </c>
      <c r="CW34" s="2">
        <f t="shared" si="52"/>
        <v>0</v>
      </c>
      <c r="CX34" s="2">
        <f t="shared" si="53"/>
        <v>0</v>
      </c>
      <c r="CY34" s="2">
        <f t="shared" si="54"/>
        <v>0</v>
      </c>
      <c r="CZ34" s="2">
        <f t="shared" si="55"/>
        <v>0</v>
      </c>
    </row>
    <row r="35" spans="1:104" ht="82.8" x14ac:dyDescent="0.3">
      <c r="A35" s="2" t="s">
        <v>216</v>
      </c>
      <c r="B35" s="2" t="s">
        <v>217</v>
      </c>
      <c r="C35" s="2" t="s">
        <v>207</v>
      </c>
      <c r="D35" s="2" t="s">
        <v>211</v>
      </c>
      <c r="E35" s="2" t="s">
        <v>1220</v>
      </c>
      <c r="F35" s="2">
        <f t="shared" si="56"/>
        <v>1</v>
      </c>
      <c r="G35" s="2">
        <f t="shared" si="57"/>
        <v>1</v>
      </c>
      <c r="H35" s="2">
        <f t="shared" si="58"/>
        <v>1</v>
      </c>
      <c r="I35" s="2">
        <f t="shared" si="59"/>
        <v>1</v>
      </c>
      <c r="J35" s="2">
        <f t="shared" si="60"/>
        <v>1</v>
      </c>
      <c r="K35" s="2">
        <f t="shared" si="61"/>
        <v>1</v>
      </c>
      <c r="L35" s="2">
        <f t="shared" si="62"/>
        <v>1</v>
      </c>
      <c r="M35" s="2">
        <f t="shared" si="63"/>
        <v>1</v>
      </c>
      <c r="N35" s="2" t="s">
        <v>215</v>
      </c>
      <c r="R35" s="2" t="s">
        <v>218</v>
      </c>
      <c r="S35" s="2" t="s">
        <v>108</v>
      </c>
      <c r="V35" s="2" t="s">
        <v>1239</v>
      </c>
      <c r="W35" s="2" t="s">
        <v>81</v>
      </c>
      <c r="X35" s="2" t="s">
        <v>88</v>
      </c>
      <c r="Y35" s="2">
        <f t="shared" si="0"/>
        <v>1</v>
      </c>
      <c r="Z35" s="2">
        <f t="shared" si="1"/>
        <v>0</v>
      </c>
      <c r="AA35" s="2">
        <f t="shared" si="2"/>
        <v>0</v>
      </c>
      <c r="AB35" s="2">
        <f t="shared" si="3"/>
        <v>0</v>
      </c>
      <c r="AC35" s="2">
        <f t="shared" si="4"/>
        <v>1</v>
      </c>
      <c r="AD35" s="2">
        <f t="shared" si="64"/>
        <v>0</v>
      </c>
      <c r="AE35" s="2">
        <f t="shared" si="5"/>
        <v>1</v>
      </c>
      <c r="AF35" s="2">
        <f t="shared" si="65"/>
        <v>0</v>
      </c>
      <c r="AG35" s="2">
        <f t="shared" si="66"/>
        <v>0</v>
      </c>
      <c r="AH35" s="2">
        <f t="shared" si="67"/>
        <v>0</v>
      </c>
      <c r="AI35" s="2">
        <f t="shared" si="68"/>
        <v>0</v>
      </c>
      <c r="AJ35" s="2">
        <f t="shared" si="69"/>
        <v>0</v>
      </c>
      <c r="AK35" s="2">
        <f t="shared" si="70"/>
        <v>0</v>
      </c>
      <c r="AL35" s="2">
        <f t="shared" si="71"/>
        <v>0</v>
      </c>
      <c r="AM35" s="2">
        <f t="shared" si="72"/>
        <v>0</v>
      </c>
      <c r="AN35" s="2">
        <f t="shared" si="73"/>
        <v>0</v>
      </c>
      <c r="AO35" s="2">
        <f t="shared" si="74"/>
        <v>0</v>
      </c>
      <c r="AP35" s="2">
        <f t="shared" si="75"/>
        <v>0</v>
      </c>
      <c r="AQ35" s="2">
        <f t="shared" si="76"/>
        <v>0</v>
      </c>
      <c r="AR35" s="2">
        <f t="shared" si="77"/>
        <v>0</v>
      </c>
      <c r="AS35" s="2">
        <f t="shared" si="6"/>
        <v>0</v>
      </c>
      <c r="AT35" s="2">
        <f t="shared" si="78"/>
        <v>1</v>
      </c>
      <c r="AU35" s="2">
        <f t="shared" si="79"/>
        <v>0</v>
      </c>
      <c r="AV35" s="2">
        <f t="shared" si="80"/>
        <v>0</v>
      </c>
      <c r="AW35" s="2">
        <f t="shared" si="81"/>
        <v>0</v>
      </c>
      <c r="AX35" s="2">
        <f t="shared" si="82"/>
        <v>0</v>
      </c>
      <c r="AY35" s="2">
        <f t="shared" si="83"/>
        <v>0</v>
      </c>
      <c r="AZ35" s="2">
        <f t="shared" si="84"/>
        <v>0</v>
      </c>
      <c r="BA35" s="2">
        <f t="shared" si="85"/>
        <v>1</v>
      </c>
      <c r="BB35" s="2">
        <f t="shared" si="86"/>
        <v>0</v>
      </c>
      <c r="BC35" s="2">
        <f t="shared" si="87"/>
        <v>0</v>
      </c>
      <c r="BD35" s="2">
        <f t="shared" si="7"/>
        <v>0</v>
      </c>
      <c r="BE35" s="2">
        <f t="shared" si="8"/>
        <v>1</v>
      </c>
      <c r="BF35" s="2">
        <f t="shared" si="9"/>
        <v>0</v>
      </c>
      <c r="BG35" s="2">
        <f t="shared" si="10"/>
        <v>0</v>
      </c>
      <c r="BH35" s="2">
        <f t="shared" si="11"/>
        <v>0</v>
      </c>
      <c r="BI35" s="2">
        <f t="shared" si="12"/>
        <v>0</v>
      </c>
      <c r="BJ35" s="2">
        <f t="shared" si="13"/>
        <v>0</v>
      </c>
      <c r="BK35" s="2">
        <f t="shared" si="14"/>
        <v>1</v>
      </c>
      <c r="BL35" s="2">
        <f t="shared" si="15"/>
        <v>0</v>
      </c>
      <c r="BM35" s="2">
        <f t="shared" si="16"/>
        <v>1</v>
      </c>
      <c r="BN35" s="2">
        <f t="shared" si="17"/>
        <v>0</v>
      </c>
      <c r="BO35" s="2">
        <f t="shared" si="18"/>
        <v>0</v>
      </c>
      <c r="BP35" s="2">
        <f t="shared" si="19"/>
        <v>0</v>
      </c>
      <c r="BQ35" s="2">
        <f t="shared" si="20"/>
        <v>0</v>
      </c>
      <c r="BR35" s="2">
        <f t="shared" si="21"/>
        <v>0</v>
      </c>
      <c r="BS35" s="2">
        <f t="shared" si="22"/>
        <v>0</v>
      </c>
      <c r="BT35" s="2">
        <f t="shared" si="23"/>
        <v>0</v>
      </c>
      <c r="BU35" s="2">
        <f t="shared" si="24"/>
        <v>0</v>
      </c>
      <c r="BV35" s="2">
        <f t="shared" si="25"/>
        <v>0</v>
      </c>
      <c r="BW35" s="2">
        <f t="shared" si="26"/>
        <v>0</v>
      </c>
      <c r="BX35" s="2">
        <f t="shared" si="27"/>
        <v>0</v>
      </c>
      <c r="BY35" s="2">
        <f t="shared" si="28"/>
        <v>0</v>
      </c>
      <c r="BZ35" s="2">
        <f t="shared" si="29"/>
        <v>0</v>
      </c>
      <c r="CA35" s="2">
        <f t="shared" si="30"/>
        <v>0</v>
      </c>
      <c r="CB35" s="2">
        <f t="shared" si="31"/>
        <v>0</v>
      </c>
      <c r="CC35" s="2">
        <f t="shared" si="32"/>
        <v>0</v>
      </c>
      <c r="CD35" s="2">
        <f t="shared" si="33"/>
        <v>0</v>
      </c>
      <c r="CE35" s="2">
        <f t="shared" si="34"/>
        <v>0</v>
      </c>
      <c r="CF35" s="2">
        <f t="shared" si="35"/>
        <v>0</v>
      </c>
      <c r="CG35" s="2">
        <f t="shared" si="36"/>
        <v>0</v>
      </c>
      <c r="CH35" s="2">
        <f t="shared" si="37"/>
        <v>0</v>
      </c>
      <c r="CI35" s="2">
        <f t="shared" si="38"/>
        <v>0</v>
      </c>
      <c r="CJ35" s="2">
        <f t="shared" si="39"/>
        <v>0</v>
      </c>
      <c r="CK35" s="2">
        <f t="shared" si="40"/>
        <v>0</v>
      </c>
      <c r="CL35" s="2">
        <f t="shared" si="41"/>
        <v>1</v>
      </c>
      <c r="CM35" s="2">
        <f t="shared" si="42"/>
        <v>0</v>
      </c>
      <c r="CN35" s="2">
        <f t="shared" si="43"/>
        <v>0</v>
      </c>
      <c r="CO35" s="2">
        <f t="shared" si="44"/>
        <v>0</v>
      </c>
      <c r="CP35" s="2">
        <f t="shared" si="45"/>
        <v>0</v>
      </c>
      <c r="CQ35" s="2">
        <f t="shared" si="46"/>
        <v>0</v>
      </c>
      <c r="CR35" s="2">
        <f t="shared" si="47"/>
        <v>0</v>
      </c>
      <c r="CS35" s="2">
        <f t="shared" si="48"/>
        <v>0</v>
      </c>
      <c r="CT35" s="2">
        <f t="shared" si="49"/>
        <v>0</v>
      </c>
      <c r="CU35" s="2">
        <f t="shared" si="50"/>
        <v>0</v>
      </c>
      <c r="CV35" s="2">
        <f t="shared" si="51"/>
        <v>0</v>
      </c>
      <c r="CW35" s="2">
        <f t="shared" si="52"/>
        <v>1</v>
      </c>
      <c r="CX35" s="2">
        <f t="shared" si="53"/>
        <v>0</v>
      </c>
      <c r="CY35" s="2">
        <f t="shared" si="54"/>
        <v>0</v>
      </c>
      <c r="CZ35" s="2">
        <f t="shared" si="55"/>
        <v>1</v>
      </c>
    </row>
    <row r="36" spans="1:104" ht="69" x14ac:dyDescent="0.3">
      <c r="A36" s="2" t="s">
        <v>213</v>
      </c>
      <c r="B36" s="2" t="s">
        <v>214</v>
      </c>
      <c r="C36" s="2" t="s">
        <v>207</v>
      </c>
      <c r="D36" s="2">
        <v>5</v>
      </c>
      <c r="E36" s="2" t="s">
        <v>112</v>
      </c>
      <c r="F36" s="2">
        <f t="shared" si="56"/>
        <v>0</v>
      </c>
      <c r="G36" s="2">
        <f t="shared" si="57"/>
        <v>0</v>
      </c>
      <c r="H36" s="2">
        <f t="shared" si="58"/>
        <v>0</v>
      </c>
      <c r="I36" s="2">
        <f t="shared" si="59"/>
        <v>0</v>
      </c>
      <c r="J36" s="2">
        <f t="shared" si="60"/>
        <v>0</v>
      </c>
      <c r="K36" s="2">
        <f t="shared" si="61"/>
        <v>0</v>
      </c>
      <c r="L36" s="2">
        <f t="shared" si="62"/>
        <v>0</v>
      </c>
      <c r="M36" s="2">
        <f t="shared" si="63"/>
        <v>1</v>
      </c>
      <c r="N36" s="2" t="s">
        <v>44</v>
      </c>
      <c r="S36" s="2" t="s">
        <v>108</v>
      </c>
      <c r="V36" s="2" t="s">
        <v>1239</v>
      </c>
      <c r="W36" s="2" t="s">
        <v>81</v>
      </c>
      <c r="X36" s="2" t="s">
        <v>88</v>
      </c>
      <c r="Y36" s="2">
        <f t="shared" si="0"/>
        <v>1</v>
      </c>
      <c r="Z36" s="2">
        <f t="shared" si="1"/>
        <v>0</v>
      </c>
      <c r="AA36" s="2">
        <f t="shared" si="2"/>
        <v>0</v>
      </c>
      <c r="AB36" s="2">
        <f t="shared" si="3"/>
        <v>0</v>
      </c>
      <c r="AC36" s="2">
        <f t="shared" si="4"/>
        <v>0</v>
      </c>
      <c r="AD36" s="2">
        <f t="shared" si="64"/>
        <v>0</v>
      </c>
      <c r="AE36" s="2">
        <f t="shared" si="5"/>
        <v>1</v>
      </c>
      <c r="AF36" s="2">
        <f t="shared" si="65"/>
        <v>0</v>
      </c>
      <c r="AG36" s="2">
        <f t="shared" si="66"/>
        <v>0</v>
      </c>
      <c r="AH36" s="2">
        <f t="shared" si="67"/>
        <v>0</v>
      </c>
      <c r="AI36" s="2">
        <f t="shared" si="68"/>
        <v>0</v>
      </c>
      <c r="AJ36" s="2">
        <f t="shared" si="69"/>
        <v>0</v>
      </c>
      <c r="AK36" s="2">
        <f t="shared" si="70"/>
        <v>0</v>
      </c>
      <c r="AL36" s="2">
        <f t="shared" si="71"/>
        <v>0</v>
      </c>
      <c r="AM36" s="2">
        <f t="shared" si="72"/>
        <v>0</v>
      </c>
      <c r="AN36" s="2">
        <f t="shared" si="73"/>
        <v>0</v>
      </c>
      <c r="AO36" s="2">
        <f t="shared" si="74"/>
        <v>0</v>
      </c>
      <c r="AP36" s="2">
        <f t="shared" si="75"/>
        <v>0</v>
      </c>
      <c r="AQ36" s="2">
        <f t="shared" si="76"/>
        <v>0</v>
      </c>
      <c r="AR36" s="2">
        <f t="shared" si="77"/>
        <v>0</v>
      </c>
      <c r="AS36" s="2">
        <f t="shared" si="6"/>
        <v>0</v>
      </c>
      <c r="AT36" s="2">
        <f t="shared" si="78"/>
        <v>1</v>
      </c>
      <c r="AU36" s="2">
        <f t="shared" si="79"/>
        <v>0</v>
      </c>
      <c r="AV36" s="2">
        <f t="shared" si="80"/>
        <v>0</v>
      </c>
      <c r="AW36" s="2">
        <f t="shared" si="81"/>
        <v>0</v>
      </c>
      <c r="AX36" s="2">
        <f t="shared" si="82"/>
        <v>0</v>
      </c>
      <c r="AY36" s="2">
        <f t="shared" si="83"/>
        <v>0</v>
      </c>
      <c r="AZ36" s="2">
        <f t="shared" si="84"/>
        <v>0</v>
      </c>
      <c r="BA36" s="2">
        <f t="shared" si="85"/>
        <v>1</v>
      </c>
      <c r="BB36" s="2">
        <f t="shared" si="86"/>
        <v>0</v>
      </c>
      <c r="BC36" s="2">
        <f t="shared" si="87"/>
        <v>0</v>
      </c>
      <c r="BD36" s="2">
        <f t="shared" si="7"/>
        <v>0</v>
      </c>
      <c r="BE36" s="2">
        <f t="shared" si="8"/>
        <v>0</v>
      </c>
      <c r="BF36" s="2">
        <f t="shared" si="9"/>
        <v>0</v>
      </c>
      <c r="BG36" s="2">
        <f t="shared" si="10"/>
        <v>0</v>
      </c>
      <c r="BH36" s="2">
        <f t="shared" si="11"/>
        <v>1</v>
      </c>
      <c r="BI36" s="2">
        <f t="shared" si="12"/>
        <v>0</v>
      </c>
      <c r="BJ36" s="2">
        <f t="shared" si="13"/>
        <v>0</v>
      </c>
      <c r="BK36" s="2">
        <f t="shared" si="14"/>
        <v>0</v>
      </c>
      <c r="BL36" s="2">
        <f t="shared" si="15"/>
        <v>0</v>
      </c>
      <c r="BM36" s="2">
        <f t="shared" si="16"/>
        <v>0</v>
      </c>
      <c r="BN36" s="2">
        <f t="shared" si="17"/>
        <v>0</v>
      </c>
      <c r="BO36" s="2">
        <f t="shared" si="18"/>
        <v>0</v>
      </c>
      <c r="BP36" s="2">
        <f t="shared" si="19"/>
        <v>0</v>
      </c>
      <c r="BQ36" s="2">
        <f t="shared" si="20"/>
        <v>0</v>
      </c>
      <c r="BR36" s="2">
        <f t="shared" si="21"/>
        <v>0</v>
      </c>
      <c r="BS36" s="2">
        <f t="shared" si="22"/>
        <v>0</v>
      </c>
      <c r="BT36" s="2">
        <f t="shared" si="23"/>
        <v>0</v>
      </c>
      <c r="BU36" s="2">
        <f t="shared" si="24"/>
        <v>0</v>
      </c>
      <c r="BV36" s="2">
        <f t="shared" si="25"/>
        <v>0</v>
      </c>
      <c r="BW36" s="2">
        <f t="shared" si="26"/>
        <v>0</v>
      </c>
      <c r="BX36" s="2">
        <f t="shared" si="27"/>
        <v>0</v>
      </c>
      <c r="BY36" s="2">
        <f t="shared" si="28"/>
        <v>0</v>
      </c>
      <c r="BZ36" s="2">
        <f t="shared" si="29"/>
        <v>0</v>
      </c>
      <c r="CA36" s="2">
        <f t="shared" si="30"/>
        <v>0</v>
      </c>
      <c r="CB36" s="2">
        <f t="shared" si="31"/>
        <v>0</v>
      </c>
      <c r="CC36" s="2">
        <f t="shared" si="32"/>
        <v>0</v>
      </c>
      <c r="CD36" s="2">
        <f t="shared" si="33"/>
        <v>0</v>
      </c>
      <c r="CE36" s="2">
        <f t="shared" si="34"/>
        <v>0</v>
      </c>
      <c r="CF36" s="2">
        <f t="shared" si="35"/>
        <v>0</v>
      </c>
      <c r="CG36" s="2">
        <f t="shared" si="36"/>
        <v>0</v>
      </c>
      <c r="CH36" s="2">
        <f t="shared" si="37"/>
        <v>0</v>
      </c>
      <c r="CI36" s="2">
        <f t="shared" si="38"/>
        <v>0</v>
      </c>
      <c r="CJ36" s="2">
        <f t="shared" si="39"/>
        <v>0</v>
      </c>
      <c r="CK36" s="2">
        <f t="shared" si="40"/>
        <v>0</v>
      </c>
      <c r="CL36" s="2">
        <f t="shared" si="41"/>
        <v>0</v>
      </c>
      <c r="CM36" s="2">
        <f t="shared" si="42"/>
        <v>0</v>
      </c>
      <c r="CN36" s="2">
        <f t="shared" si="43"/>
        <v>0</v>
      </c>
      <c r="CO36" s="2">
        <f t="shared" si="44"/>
        <v>0</v>
      </c>
      <c r="CP36" s="2">
        <f t="shared" si="45"/>
        <v>0</v>
      </c>
      <c r="CQ36" s="2">
        <f t="shared" si="46"/>
        <v>0</v>
      </c>
      <c r="CR36" s="2">
        <f t="shared" si="47"/>
        <v>0</v>
      </c>
      <c r="CS36" s="2">
        <f t="shared" si="48"/>
        <v>0</v>
      </c>
      <c r="CT36" s="2">
        <f t="shared" si="49"/>
        <v>0</v>
      </c>
      <c r="CU36" s="2">
        <f t="shared" si="50"/>
        <v>0</v>
      </c>
      <c r="CV36" s="2">
        <f t="shared" si="51"/>
        <v>0</v>
      </c>
      <c r="CW36" s="2">
        <f t="shared" si="52"/>
        <v>0</v>
      </c>
      <c r="CX36" s="2">
        <f t="shared" si="53"/>
        <v>0</v>
      </c>
      <c r="CY36" s="2">
        <f t="shared" si="54"/>
        <v>0</v>
      </c>
      <c r="CZ36" s="2">
        <f t="shared" si="55"/>
        <v>0</v>
      </c>
    </row>
    <row r="37" spans="1:104" ht="41.4" x14ac:dyDescent="0.3">
      <c r="A37" s="2" t="s">
        <v>219</v>
      </c>
      <c r="B37" s="2" t="s">
        <v>220</v>
      </c>
      <c r="C37" s="2" t="s">
        <v>207</v>
      </c>
      <c r="D37" s="2">
        <v>7</v>
      </c>
      <c r="E37" s="2" t="s">
        <v>112</v>
      </c>
      <c r="F37" s="2">
        <f t="shared" si="56"/>
        <v>0</v>
      </c>
      <c r="G37" s="2">
        <f t="shared" si="57"/>
        <v>0</v>
      </c>
      <c r="H37" s="2">
        <f t="shared" si="58"/>
        <v>0</v>
      </c>
      <c r="I37" s="2">
        <f t="shared" si="59"/>
        <v>0</v>
      </c>
      <c r="J37" s="2">
        <f t="shared" si="60"/>
        <v>0</v>
      </c>
      <c r="K37" s="2">
        <f t="shared" si="61"/>
        <v>0</v>
      </c>
      <c r="L37" s="2">
        <f t="shared" si="62"/>
        <v>0</v>
      </c>
      <c r="M37" s="2">
        <f t="shared" si="63"/>
        <v>1</v>
      </c>
      <c r="N37" s="2" t="s">
        <v>221</v>
      </c>
      <c r="O37" s="2" t="s">
        <v>26</v>
      </c>
      <c r="S37" s="2" t="s">
        <v>108</v>
      </c>
      <c r="V37" s="2" t="s">
        <v>1237</v>
      </c>
      <c r="Y37" s="2">
        <f t="shared" si="0"/>
        <v>1</v>
      </c>
      <c r="Z37" s="2">
        <f t="shared" si="1"/>
        <v>1</v>
      </c>
      <c r="AA37" s="2">
        <f t="shared" si="2"/>
        <v>0</v>
      </c>
      <c r="AB37" s="2">
        <f t="shared" si="3"/>
        <v>0</v>
      </c>
      <c r="AC37" s="2">
        <f t="shared" si="4"/>
        <v>0</v>
      </c>
      <c r="AD37" s="2">
        <f t="shared" si="64"/>
        <v>0</v>
      </c>
      <c r="AE37" s="2">
        <f t="shared" si="5"/>
        <v>0</v>
      </c>
      <c r="AF37" s="2">
        <f t="shared" si="65"/>
        <v>0</v>
      </c>
      <c r="AG37" s="2">
        <f t="shared" si="66"/>
        <v>0</v>
      </c>
      <c r="AH37" s="2">
        <f t="shared" si="67"/>
        <v>0</v>
      </c>
      <c r="AI37" s="2">
        <f t="shared" si="68"/>
        <v>0</v>
      </c>
      <c r="AJ37" s="2">
        <f t="shared" si="69"/>
        <v>0</v>
      </c>
      <c r="AK37" s="2">
        <f t="shared" si="70"/>
        <v>0</v>
      </c>
      <c r="AL37" s="2">
        <f t="shared" si="71"/>
        <v>0</v>
      </c>
      <c r="AM37" s="2">
        <f t="shared" si="72"/>
        <v>0</v>
      </c>
      <c r="AN37" s="2">
        <f t="shared" si="73"/>
        <v>0</v>
      </c>
      <c r="AO37" s="2">
        <f t="shared" si="74"/>
        <v>0</v>
      </c>
      <c r="AP37" s="2">
        <f t="shared" si="75"/>
        <v>0</v>
      </c>
      <c r="AQ37" s="2">
        <f t="shared" si="76"/>
        <v>0</v>
      </c>
      <c r="AR37" s="2">
        <f t="shared" si="77"/>
        <v>0</v>
      </c>
      <c r="AS37" s="2">
        <f t="shared" si="6"/>
        <v>0</v>
      </c>
      <c r="AT37" s="2">
        <f t="shared" si="78"/>
        <v>0</v>
      </c>
      <c r="AU37" s="2">
        <f t="shared" si="79"/>
        <v>0</v>
      </c>
      <c r="AV37" s="2">
        <f t="shared" si="80"/>
        <v>0</v>
      </c>
      <c r="AW37" s="2">
        <f t="shared" si="81"/>
        <v>0</v>
      </c>
      <c r="AX37" s="2">
        <f t="shared" si="82"/>
        <v>0</v>
      </c>
      <c r="AY37" s="2">
        <f t="shared" si="83"/>
        <v>0</v>
      </c>
      <c r="AZ37" s="2">
        <f t="shared" si="84"/>
        <v>0</v>
      </c>
      <c r="BA37" s="2">
        <f t="shared" si="85"/>
        <v>0</v>
      </c>
      <c r="BB37" s="2">
        <f t="shared" si="86"/>
        <v>0</v>
      </c>
      <c r="BC37" s="2">
        <f t="shared" si="87"/>
        <v>0</v>
      </c>
      <c r="BD37" s="2">
        <f t="shared" si="7"/>
        <v>0</v>
      </c>
      <c r="BE37" s="2">
        <f t="shared" si="8"/>
        <v>0</v>
      </c>
      <c r="BF37" s="2">
        <f t="shared" si="9"/>
        <v>0</v>
      </c>
      <c r="BG37" s="2">
        <f t="shared" si="10"/>
        <v>0</v>
      </c>
      <c r="BH37" s="2">
        <f t="shared" si="11"/>
        <v>1</v>
      </c>
      <c r="BI37" s="2">
        <f t="shared" si="12"/>
        <v>0</v>
      </c>
      <c r="BJ37" s="2">
        <f t="shared" si="13"/>
        <v>0</v>
      </c>
      <c r="BK37" s="2">
        <f t="shared" si="14"/>
        <v>1</v>
      </c>
      <c r="BL37" s="2">
        <f t="shared" si="15"/>
        <v>0</v>
      </c>
      <c r="BM37" s="2">
        <f t="shared" si="16"/>
        <v>1</v>
      </c>
      <c r="BN37" s="2">
        <f t="shared" si="17"/>
        <v>0</v>
      </c>
      <c r="BO37" s="2">
        <f t="shared" si="18"/>
        <v>0</v>
      </c>
      <c r="BP37" s="2">
        <f t="shared" si="19"/>
        <v>0</v>
      </c>
      <c r="BQ37" s="2">
        <f t="shared" si="20"/>
        <v>0</v>
      </c>
      <c r="BR37" s="2">
        <f t="shared" si="21"/>
        <v>0</v>
      </c>
      <c r="BS37" s="2">
        <f t="shared" si="22"/>
        <v>0</v>
      </c>
      <c r="BT37" s="2">
        <f t="shared" si="23"/>
        <v>0</v>
      </c>
      <c r="BU37" s="2">
        <f t="shared" si="24"/>
        <v>0</v>
      </c>
      <c r="BV37" s="2">
        <f t="shared" si="25"/>
        <v>0</v>
      </c>
      <c r="BW37" s="2">
        <f t="shared" si="26"/>
        <v>0</v>
      </c>
      <c r="BX37" s="2">
        <f t="shared" si="27"/>
        <v>0</v>
      </c>
      <c r="BY37" s="2">
        <f t="shared" si="28"/>
        <v>0</v>
      </c>
      <c r="BZ37" s="2">
        <f t="shared" si="29"/>
        <v>0</v>
      </c>
      <c r="CA37" s="2">
        <f t="shared" si="30"/>
        <v>0</v>
      </c>
      <c r="CB37" s="2">
        <f t="shared" si="31"/>
        <v>0</v>
      </c>
      <c r="CC37" s="2">
        <f t="shared" si="32"/>
        <v>0</v>
      </c>
      <c r="CD37" s="2">
        <f t="shared" si="33"/>
        <v>0</v>
      </c>
      <c r="CE37" s="2">
        <f t="shared" si="34"/>
        <v>0</v>
      </c>
      <c r="CF37" s="2">
        <f t="shared" si="35"/>
        <v>1</v>
      </c>
      <c r="CG37" s="2">
        <f t="shared" si="36"/>
        <v>0</v>
      </c>
      <c r="CH37" s="2">
        <f t="shared" si="37"/>
        <v>0</v>
      </c>
      <c r="CI37" s="2">
        <f t="shared" si="38"/>
        <v>0</v>
      </c>
      <c r="CJ37" s="2">
        <f t="shared" si="39"/>
        <v>0</v>
      </c>
      <c r="CK37" s="2">
        <f t="shared" si="40"/>
        <v>0</v>
      </c>
      <c r="CL37" s="2">
        <f t="shared" si="41"/>
        <v>0</v>
      </c>
      <c r="CM37" s="2">
        <f t="shared" si="42"/>
        <v>0</v>
      </c>
      <c r="CN37" s="2">
        <f t="shared" si="43"/>
        <v>0</v>
      </c>
      <c r="CO37" s="2">
        <f t="shared" si="44"/>
        <v>0</v>
      </c>
      <c r="CP37" s="2">
        <f t="shared" si="45"/>
        <v>0</v>
      </c>
      <c r="CQ37" s="2">
        <f t="shared" si="46"/>
        <v>0</v>
      </c>
      <c r="CR37" s="2">
        <f t="shared" si="47"/>
        <v>0</v>
      </c>
      <c r="CS37" s="2">
        <f t="shared" si="48"/>
        <v>0</v>
      </c>
      <c r="CT37" s="2">
        <f t="shared" si="49"/>
        <v>0</v>
      </c>
      <c r="CU37" s="2">
        <f t="shared" si="50"/>
        <v>0</v>
      </c>
      <c r="CV37" s="2">
        <f t="shared" si="51"/>
        <v>0</v>
      </c>
      <c r="CW37" s="2">
        <f t="shared" si="52"/>
        <v>0</v>
      </c>
      <c r="CX37" s="2">
        <f t="shared" si="53"/>
        <v>0</v>
      </c>
      <c r="CY37" s="2">
        <f t="shared" si="54"/>
        <v>0</v>
      </c>
      <c r="CZ37" s="2">
        <f t="shared" si="55"/>
        <v>0</v>
      </c>
    </row>
    <row r="38" spans="1:104" ht="69" x14ac:dyDescent="0.3">
      <c r="A38" s="2" t="s">
        <v>227</v>
      </c>
      <c r="B38" s="2" t="s">
        <v>228</v>
      </c>
      <c r="C38" s="2" t="s">
        <v>207</v>
      </c>
      <c r="D38" s="2">
        <v>8</v>
      </c>
      <c r="E38" s="2" t="s">
        <v>112</v>
      </c>
      <c r="F38" s="2">
        <f t="shared" si="56"/>
        <v>0</v>
      </c>
      <c r="G38" s="2">
        <f t="shared" si="57"/>
        <v>0</v>
      </c>
      <c r="H38" s="2">
        <f t="shared" si="58"/>
        <v>0</v>
      </c>
      <c r="I38" s="2">
        <f t="shared" si="59"/>
        <v>0</v>
      </c>
      <c r="J38" s="2">
        <f t="shared" si="60"/>
        <v>0</v>
      </c>
      <c r="K38" s="2">
        <f t="shared" si="61"/>
        <v>0</v>
      </c>
      <c r="L38" s="2">
        <f t="shared" si="62"/>
        <v>0</v>
      </c>
      <c r="M38" s="2">
        <f t="shared" si="63"/>
        <v>1</v>
      </c>
      <c r="N38" s="2" t="s">
        <v>223</v>
      </c>
      <c r="S38" s="2" t="s">
        <v>108</v>
      </c>
      <c r="V38" s="2" t="s">
        <v>1239</v>
      </c>
      <c r="W38" s="2" t="s">
        <v>1229</v>
      </c>
      <c r="X38" s="2" t="s">
        <v>88</v>
      </c>
      <c r="Y38" s="2">
        <f t="shared" si="0"/>
        <v>1</v>
      </c>
      <c r="Z38" s="2">
        <f t="shared" si="1"/>
        <v>0</v>
      </c>
      <c r="AA38" s="2">
        <f t="shared" si="2"/>
        <v>0</v>
      </c>
      <c r="AB38" s="2">
        <f t="shared" si="3"/>
        <v>0</v>
      </c>
      <c r="AC38" s="2">
        <f t="shared" si="4"/>
        <v>0</v>
      </c>
      <c r="AD38" s="2">
        <f t="shared" si="64"/>
        <v>0</v>
      </c>
      <c r="AE38" s="2">
        <f t="shared" si="5"/>
        <v>1</v>
      </c>
      <c r="AF38" s="2">
        <f t="shared" si="65"/>
        <v>0</v>
      </c>
      <c r="AG38" s="2">
        <f t="shared" si="66"/>
        <v>0</v>
      </c>
      <c r="AH38" s="2">
        <f t="shared" si="67"/>
        <v>0</v>
      </c>
      <c r="AI38" s="2">
        <f t="shared" si="68"/>
        <v>0</v>
      </c>
      <c r="AJ38" s="2">
        <f t="shared" si="69"/>
        <v>0</v>
      </c>
      <c r="AK38" s="2">
        <f t="shared" si="70"/>
        <v>0</v>
      </c>
      <c r="AL38" s="2">
        <f t="shared" si="71"/>
        <v>0</v>
      </c>
      <c r="AM38" s="2">
        <f t="shared" si="72"/>
        <v>0</v>
      </c>
      <c r="AN38" s="2">
        <f t="shared" si="73"/>
        <v>0</v>
      </c>
      <c r="AO38" s="2">
        <f t="shared" si="74"/>
        <v>0</v>
      </c>
      <c r="AP38" s="2">
        <f t="shared" si="75"/>
        <v>0</v>
      </c>
      <c r="AQ38" s="2">
        <f t="shared" si="76"/>
        <v>0</v>
      </c>
      <c r="AR38" s="2">
        <f t="shared" si="77"/>
        <v>0</v>
      </c>
      <c r="AS38" s="2">
        <f t="shared" si="6"/>
        <v>1</v>
      </c>
      <c r="AT38" s="2">
        <f t="shared" si="78"/>
        <v>0</v>
      </c>
      <c r="AU38" s="2">
        <f t="shared" si="79"/>
        <v>0</v>
      </c>
      <c r="AV38" s="2">
        <f t="shared" si="80"/>
        <v>0</v>
      </c>
      <c r="AW38" s="2">
        <f t="shared" si="81"/>
        <v>0</v>
      </c>
      <c r="AX38" s="2">
        <f t="shared" si="82"/>
        <v>0</v>
      </c>
      <c r="AY38" s="2">
        <f t="shared" si="83"/>
        <v>0</v>
      </c>
      <c r="AZ38" s="2">
        <f t="shared" si="84"/>
        <v>0</v>
      </c>
      <c r="BA38" s="2">
        <f t="shared" si="85"/>
        <v>1</v>
      </c>
      <c r="BB38" s="2">
        <f t="shared" si="86"/>
        <v>0</v>
      </c>
      <c r="BC38" s="2">
        <f t="shared" si="87"/>
        <v>0</v>
      </c>
      <c r="BD38" s="2">
        <f t="shared" si="7"/>
        <v>0</v>
      </c>
      <c r="BE38" s="2">
        <f t="shared" si="8"/>
        <v>0</v>
      </c>
      <c r="BF38" s="2">
        <f t="shared" si="9"/>
        <v>0</v>
      </c>
      <c r="BG38" s="2">
        <f t="shared" si="10"/>
        <v>0</v>
      </c>
      <c r="BH38" s="2">
        <f t="shared" si="11"/>
        <v>1</v>
      </c>
      <c r="BI38" s="2">
        <f t="shared" si="12"/>
        <v>0</v>
      </c>
      <c r="BJ38" s="2">
        <f t="shared" si="13"/>
        <v>0</v>
      </c>
      <c r="BK38" s="2">
        <f t="shared" si="14"/>
        <v>1</v>
      </c>
      <c r="BL38" s="2">
        <f t="shared" si="15"/>
        <v>1</v>
      </c>
      <c r="BM38" s="2">
        <f t="shared" si="16"/>
        <v>0</v>
      </c>
      <c r="BN38" s="2">
        <f t="shared" si="17"/>
        <v>0</v>
      </c>
      <c r="BO38" s="2">
        <f t="shared" si="18"/>
        <v>0</v>
      </c>
      <c r="BP38" s="2">
        <f t="shared" si="19"/>
        <v>0</v>
      </c>
      <c r="BQ38" s="2">
        <f t="shared" si="20"/>
        <v>0</v>
      </c>
      <c r="BR38" s="2">
        <f t="shared" si="21"/>
        <v>0</v>
      </c>
      <c r="BS38" s="2">
        <f t="shared" si="22"/>
        <v>0</v>
      </c>
      <c r="BT38" s="2">
        <f t="shared" si="23"/>
        <v>0</v>
      </c>
      <c r="BU38" s="2">
        <f t="shared" si="24"/>
        <v>0</v>
      </c>
      <c r="BV38" s="2">
        <f t="shared" si="25"/>
        <v>0</v>
      </c>
      <c r="BW38" s="2">
        <f t="shared" si="26"/>
        <v>0</v>
      </c>
      <c r="BX38" s="2">
        <f t="shared" si="27"/>
        <v>0</v>
      </c>
      <c r="BY38" s="2">
        <f t="shared" si="28"/>
        <v>0</v>
      </c>
      <c r="BZ38" s="2">
        <f t="shared" si="29"/>
        <v>0</v>
      </c>
      <c r="CA38" s="2">
        <f t="shared" si="30"/>
        <v>0</v>
      </c>
      <c r="CB38" s="2">
        <f t="shared" si="31"/>
        <v>0</v>
      </c>
      <c r="CC38" s="2">
        <f t="shared" si="32"/>
        <v>0</v>
      </c>
      <c r="CD38" s="2">
        <f t="shared" si="33"/>
        <v>0</v>
      </c>
      <c r="CE38" s="2">
        <f t="shared" si="34"/>
        <v>0</v>
      </c>
      <c r="CF38" s="2">
        <f t="shared" si="35"/>
        <v>0</v>
      </c>
      <c r="CG38" s="2">
        <f t="shared" si="36"/>
        <v>0</v>
      </c>
      <c r="CH38" s="2">
        <f t="shared" si="37"/>
        <v>0</v>
      </c>
      <c r="CI38" s="2">
        <f t="shared" si="38"/>
        <v>0</v>
      </c>
      <c r="CJ38" s="2">
        <f t="shared" si="39"/>
        <v>0</v>
      </c>
      <c r="CK38" s="2">
        <f t="shared" si="40"/>
        <v>0</v>
      </c>
      <c r="CL38" s="2">
        <f t="shared" si="41"/>
        <v>0</v>
      </c>
      <c r="CM38" s="2">
        <f t="shared" si="42"/>
        <v>0</v>
      </c>
      <c r="CN38" s="2">
        <f t="shared" si="43"/>
        <v>0</v>
      </c>
      <c r="CO38" s="2">
        <f t="shared" si="44"/>
        <v>0</v>
      </c>
      <c r="CP38" s="2">
        <f t="shared" si="45"/>
        <v>0</v>
      </c>
      <c r="CQ38" s="2">
        <f t="shared" si="46"/>
        <v>0</v>
      </c>
      <c r="CR38" s="2">
        <f t="shared" si="47"/>
        <v>0</v>
      </c>
      <c r="CS38" s="2">
        <f t="shared" si="48"/>
        <v>0</v>
      </c>
      <c r="CT38" s="2">
        <f t="shared" si="49"/>
        <v>0</v>
      </c>
      <c r="CU38" s="2">
        <f t="shared" si="50"/>
        <v>0</v>
      </c>
      <c r="CV38" s="2">
        <f t="shared" si="51"/>
        <v>0</v>
      </c>
      <c r="CW38" s="2">
        <f t="shared" si="52"/>
        <v>0</v>
      </c>
      <c r="CX38" s="2">
        <f t="shared" si="53"/>
        <v>0</v>
      </c>
      <c r="CY38" s="2">
        <f t="shared" si="54"/>
        <v>0</v>
      </c>
      <c r="CZ38" s="2">
        <f t="shared" si="55"/>
        <v>0</v>
      </c>
    </row>
    <row r="39" spans="1:104" ht="55.2" x14ac:dyDescent="0.3">
      <c r="A39" s="2" t="s">
        <v>230</v>
      </c>
      <c r="B39" s="2" t="s">
        <v>231</v>
      </c>
      <c r="C39" s="2" t="s">
        <v>207</v>
      </c>
      <c r="D39" s="2">
        <v>9</v>
      </c>
      <c r="E39" s="2" t="s">
        <v>112</v>
      </c>
      <c r="F39" s="2">
        <f t="shared" si="56"/>
        <v>0</v>
      </c>
      <c r="G39" s="2">
        <f t="shared" si="57"/>
        <v>0</v>
      </c>
      <c r="H39" s="2">
        <f t="shared" si="58"/>
        <v>0</v>
      </c>
      <c r="I39" s="2">
        <f t="shared" si="59"/>
        <v>0</v>
      </c>
      <c r="J39" s="2">
        <f t="shared" si="60"/>
        <v>0</v>
      </c>
      <c r="K39" s="2">
        <f t="shared" si="61"/>
        <v>0</v>
      </c>
      <c r="L39" s="2">
        <f t="shared" si="62"/>
        <v>0</v>
      </c>
      <c r="M39" s="2">
        <f t="shared" si="63"/>
        <v>1</v>
      </c>
      <c r="N39" s="2" t="s">
        <v>233</v>
      </c>
      <c r="P39" s="2" t="s">
        <v>27</v>
      </c>
      <c r="S39" s="2" t="s">
        <v>108</v>
      </c>
      <c r="V39" s="2" t="s">
        <v>1239</v>
      </c>
      <c r="W39" s="2" t="s">
        <v>1229</v>
      </c>
      <c r="X39" s="2" t="s">
        <v>88</v>
      </c>
      <c r="Y39" s="2">
        <f t="shared" si="0"/>
        <v>1</v>
      </c>
      <c r="Z39" s="2">
        <f t="shared" si="1"/>
        <v>0</v>
      </c>
      <c r="AA39" s="2">
        <f t="shared" si="2"/>
        <v>1</v>
      </c>
      <c r="AB39" s="2">
        <f t="shared" si="3"/>
        <v>0</v>
      </c>
      <c r="AC39" s="2">
        <f t="shared" si="4"/>
        <v>0</v>
      </c>
      <c r="AD39" s="2">
        <f t="shared" si="64"/>
        <v>0</v>
      </c>
      <c r="AE39" s="2">
        <f t="shared" si="5"/>
        <v>1</v>
      </c>
      <c r="AF39" s="2">
        <f t="shared" si="65"/>
        <v>0</v>
      </c>
      <c r="AG39" s="2">
        <f t="shared" si="66"/>
        <v>0</v>
      </c>
      <c r="AH39" s="2">
        <f t="shared" si="67"/>
        <v>0</v>
      </c>
      <c r="AI39" s="2">
        <f t="shared" si="68"/>
        <v>0</v>
      </c>
      <c r="AJ39" s="2">
        <f t="shared" si="69"/>
        <v>0</v>
      </c>
      <c r="AK39" s="2">
        <f t="shared" si="70"/>
        <v>0</v>
      </c>
      <c r="AL39" s="2">
        <f t="shared" si="71"/>
        <v>0</v>
      </c>
      <c r="AM39" s="2">
        <f t="shared" si="72"/>
        <v>0</v>
      </c>
      <c r="AN39" s="2">
        <f t="shared" si="73"/>
        <v>0</v>
      </c>
      <c r="AO39" s="2">
        <f t="shared" si="74"/>
        <v>0</v>
      </c>
      <c r="AP39" s="2">
        <f t="shared" si="75"/>
        <v>0</v>
      </c>
      <c r="AQ39" s="2">
        <f t="shared" si="76"/>
        <v>0</v>
      </c>
      <c r="AR39" s="2">
        <f t="shared" si="77"/>
        <v>0</v>
      </c>
      <c r="AS39" s="2">
        <f t="shared" si="6"/>
        <v>1</v>
      </c>
      <c r="AT39" s="2">
        <f t="shared" si="78"/>
        <v>0</v>
      </c>
      <c r="AU39" s="2">
        <f t="shared" si="79"/>
        <v>0</v>
      </c>
      <c r="AV39" s="2">
        <f t="shared" si="80"/>
        <v>0</v>
      </c>
      <c r="AW39" s="2">
        <f t="shared" si="81"/>
        <v>0</v>
      </c>
      <c r="AX39" s="2">
        <f t="shared" si="82"/>
        <v>0</v>
      </c>
      <c r="AY39" s="2">
        <f t="shared" si="83"/>
        <v>0</v>
      </c>
      <c r="AZ39" s="2">
        <f t="shared" si="84"/>
        <v>0</v>
      </c>
      <c r="BA39" s="2">
        <f t="shared" si="85"/>
        <v>1</v>
      </c>
      <c r="BB39" s="2">
        <f t="shared" si="86"/>
        <v>0</v>
      </c>
      <c r="BC39" s="2">
        <f t="shared" si="87"/>
        <v>0</v>
      </c>
      <c r="BD39" s="2">
        <f t="shared" si="7"/>
        <v>0</v>
      </c>
      <c r="BE39" s="2">
        <f t="shared" si="8"/>
        <v>0</v>
      </c>
      <c r="BF39" s="2">
        <f t="shared" si="9"/>
        <v>0</v>
      </c>
      <c r="BG39" s="2">
        <f t="shared" si="10"/>
        <v>0</v>
      </c>
      <c r="BH39" s="2">
        <f t="shared" si="11"/>
        <v>1</v>
      </c>
      <c r="BI39" s="2">
        <f t="shared" si="12"/>
        <v>0</v>
      </c>
      <c r="BJ39" s="2">
        <f t="shared" si="13"/>
        <v>0</v>
      </c>
      <c r="BK39" s="2">
        <f t="shared" si="14"/>
        <v>0</v>
      </c>
      <c r="BL39" s="2">
        <f t="shared" si="15"/>
        <v>1</v>
      </c>
      <c r="BM39" s="2">
        <f t="shared" si="16"/>
        <v>1</v>
      </c>
      <c r="BN39" s="2">
        <f t="shared" si="17"/>
        <v>0</v>
      </c>
      <c r="BO39" s="2">
        <f t="shared" si="18"/>
        <v>0</v>
      </c>
      <c r="BP39" s="2">
        <f t="shared" si="19"/>
        <v>0</v>
      </c>
      <c r="BQ39" s="2">
        <f t="shared" si="20"/>
        <v>0</v>
      </c>
      <c r="BR39" s="2">
        <f t="shared" si="21"/>
        <v>0</v>
      </c>
      <c r="BS39" s="2">
        <f t="shared" si="22"/>
        <v>1</v>
      </c>
      <c r="BT39" s="2">
        <f t="shared" si="23"/>
        <v>0</v>
      </c>
      <c r="BU39" s="2">
        <f t="shared" si="24"/>
        <v>0</v>
      </c>
      <c r="BV39" s="2">
        <f t="shared" si="25"/>
        <v>0</v>
      </c>
      <c r="BW39" s="2">
        <f t="shared" si="26"/>
        <v>0</v>
      </c>
      <c r="BX39" s="2">
        <f t="shared" si="27"/>
        <v>0</v>
      </c>
      <c r="BY39" s="2">
        <f t="shared" si="28"/>
        <v>0</v>
      </c>
      <c r="BZ39" s="2">
        <f t="shared" si="29"/>
        <v>0</v>
      </c>
      <c r="CA39" s="2">
        <f t="shared" si="30"/>
        <v>0</v>
      </c>
      <c r="CB39" s="2">
        <f t="shared" si="31"/>
        <v>0</v>
      </c>
      <c r="CC39" s="2">
        <f t="shared" si="32"/>
        <v>0</v>
      </c>
      <c r="CD39" s="2">
        <f t="shared" si="33"/>
        <v>0</v>
      </c>
      <c r="CE39" s="2">
        <f t="shared" si="34"/>
        <v>0</v>
      </c>
      <c r="CF39" s="2">
        <f t="shared" si="35"/>
        <v>0</v>
      </c>
      <c r="CG39" s="2">
        <f t="shared" si="36"/>
        <v>0</v>
      </c>
      <c r="CH39" s="2">
        <f t="shared" si="37"/>
        <v>0</v>
      </c>
      <c r="CI39" s="2">
        <f t="shared" si="38"/>
        <v>0</v>
      </c>
      <c r="CJ39" s="2">
        <f t="shared" si="39"/>
        <v>0</v>
      </c>
      <c r="CK39" s="2">
        <f t="shared" si="40"/>
        <v>0</v>
      </c>
      <c r="CL39" s="2">
        <f t="shared" si="41"/>
        <v>0</v>
      </c>
      <c r="CM39" s="2">
        <f t="shared" si="42"/>
        <v>0</v>
      </c>
      <c r="CN39" s="2">
        <f t="shared" si="43"/>
        <v>0</v>
      </c>
      <c r="CO39" s="2">
        <f t="shared" si="44"/>
        <v>0</v>
      </c>
      <c r="CP39" s="2">
        <f t="shared" si="45"/>
        <v>0</v>
      </c>
      <c r="CQ39" s="2">
        <f t="shared" si="46"/>
        <v>0</v>
      </c>
      <c r="CR39" s="2">
        <f t="shared" si="47"/>
        <v>0</v>
      </c>
      <c r="CS39" s="2">
        <f t="shared" si="48"/>
        <v>0</v>
      </c>
      <c r="CT39" s="2">
        <f t="shared" si="49"/>
        <v>0</v>
      </c>
      <c r="CU39" s="2">
        <f t="shared" si="50"/>
        <v>0</v>
      </c>
      <c r="CV39" s="2">
        <f t="shared" si="51"/>
        <v>0</v>
      </c>
      <c r="CW39" s="2">
        <f t="shared" si="52"/>
        <v>0</v>
      </c>
      <c r="CX39" s="2">
        <f t="shared" si="53"/>
        <v>0</v>
      </c>
      <c r="CY39" s="2">
        <f t="shared" si="54"/>
        <v>0</v>
      </c>
      <c r="CZ39" s="2">
        <f t="shared" si="55"/>
        <v>0</v>
      </c>
    </row>
    <row r="40" spans="1:104" ht="41.4" x14ac:dyDescent="0.3">
      <c r="A40" s="2" t="s">
        <v>229</v>
      </c>
      <c r="B40" s="2" t="s">
        <v>232</v>
      </c>
      <c r="C40" s="2" t="s">
        <v>207</v>
      </c>
      <c r="D40" s="2">
        <v>9</v>
      </c>
      <c r="E40" s="2" t="s">
        <v>112</v>
      </c>
      <c r="F40" s="2">
        <f t="shared" si="56"/>
        <v>0</v>
      </c>
      <c r="G40" s="2">
        <f t="shared" si="57"/>
        <v>0</v>
      </c>
      <c r="H40" s="2">
        <f t="shared" si="58"/>
        <v>0</v>
      </c>
      <c r="I40" s="2">
        <f t="shared" si="59"/>
        <v>0</v>
      </c>
      <c r="J40" s="2">
        <f t="shared" si="60"/>
        <v>0</v>
      </c>
      <c r="K40" s="2">
        <f t="shared" si="61"/>
        <v>0</v>
      </c>
      <c r="L40" s="2">
        <f t="shared" si="62"/>
        <v>0</v>
      </c>
      <c r="M40" s="2">
        <f t="shared" si="63"/>
        <v>1</v>
      </c>
      <c r="N40" s="2" t="s">
        <v>222</v>
      </c>
      <c r="S40" s="2" t="s">
        <v>108</v>
      </c>
      <c r="V40" s="2" t="s">
        <v>1239</v>
      </c>
      <c r="W40" s="2" t="s">
        <v>1229</v>
      </c>
      <c r="X40" s="2" t="s">
        <v>88</v>
      </c>
      <c r="Y40" s="2">
        <f t="shared" si="0"/>
        <v>1</v>
      </c>
      <c r="Z40" s="2">
        <f t="shared" si="1"/>
        <v>0</v>
      </c>
      <c r="AA40" s="2">
        <f t="shared" si="2"/>
        <v>0</v>
      </c>
      <c r="AB40" s="2">
        <f t="shared" si="3"/>
        <v>0</v>
      </c>
      <c r="AC40" s="2">
        <f t="shared" si="4"/>
        <v>0</v>
      </c>
      <c r="AD40" s="2">
        <f t="shared" si="64"/>
        <v>0</v>
      </c>
      <c r="AE40" s="2">
        <f t="shared" si="5"/>
        <v>1</v>
      </c>
      <c r="AF40" s="2">
        <f t="shared" si="65"/>
        <v>0</v>
      </c>
      <c r="AG40" s="2">
        <f t="shared" si="66"/>
        <v>0</v>
      </c>
      <c r="AH40" s="2">
        <f t="shared" si="67"/>
        <v>0</v>
      </c>
      <c r="AI40" s="2">
        <f t="shared" si="68"/>
        <v>0</v>
      </c>
      <c r="AJ40" s="2">
        <f t="shared" si="69"/>
        <v>0</v>
      </c>
      <c r="AK40" s="2">
        <f t="shared" si="70"/>
        <v>0</v>
      </c>
      <c r="AL40" s="2">
        <f t="shared" si="71"/>
        <v>0</v>
      </c>
      <c r="AM40" s="2">
        <f t="shared" si="72"/>
        <v>0</v>
      </c>
      <c r="AN40" s="2">
        <f t="shared" si="73"/>
        <v>0</v>
      </c>
      <c r="AO40" s="2">
        <f t="shared" si="74"/>
        <v>0</v>
      </c>
      <c r="AP40" s="2">
        <f t="shared" si="75"/>
        <v>0</v>
      </c>
      <c r="AQ40" s="2">
        <f t="shared" si="76"/>
        <v>0</v>
      </c>
      <c r="AR40" s="2">
        <f t="shared" si="77"/>
        <v>0</v>
      </c>
      <c r="AS40" s="2">
        <f t="shared" si="6"/>
        <v>1</v>
      </c>
      <c r="AT40" s="2">
        <f t="shared" si="78"/>
        <v>0</v>
      </c>
      <c r="AU40" s="2">
        <f t="shared" si="79"/>
        <v>0</v>
      </c>
      <c r="AV40" s="2">
        <f t="shared" si="80"/>
        <v>0</v>
      </c>
      <c r="AW40" s="2">
        <f t="shared" si="81"/>
        <v>0</v>
      </c>
      <c r="AX40" s="2">
        <f t="shared" si="82"/>
        <v>0</v>
      </c>
      <c r="AY40" s="2">
        <f t="shared" si="83"/>
        <v>0</v>
      </c>
      <c r="AZ40" s="2">
        <f t="shared" si="84"/>
        <v>0</v>
      </c>
      <c r="BA40" s="2">
        <f t="shared" si="85"/>
        <v>1</v>
      </c>
      <c r="BB40" s="2">
        <f t="shared" si="86"/>
        <v>0</v>
      </c>
      <c r="BC40" s="2">
        <f t="shared" si="87"/>
        <v>0</v>
      </c>
      <c r="BD40" s="2">
        <f t="shared" si="7"/>
        <v>0</v>
      </c>
      <c r="BE40" s="2">
        <f t="shared" si="8"/>
        <v>0</v>
      </c>
      <c r="BF40" s="2">
        <f t="shared" si="9"/>
        <v>0</v>
      </c>
      <c r="BG40" s="2">
        <f t="shared" si="10"/>
        <v>0</v>
      </c>
      <c r="BH40" s="2">
        <f t="shared" si="11"/>
        <v>1</v>
      </c>
      <c r="BI40" s="2">
        <f t="shared" si="12"/>
        <v>0</v>
      </c>
      <c r="BJ40" s="2">
        <f t="shared" si="13"/>
        <v>0</v>
      </c>
      <c r="BK40" s="2">
        <f t="shared" si="14"/>
        <v>0</v>
      </c>
      <c r="BL40" s="2">
        <f t="shared" si="15"/>
        <v>1</v>
      </c>
      <c r="BM40" s="2">
        <f t="shared" si="16"/>
        <v>0</v>
      </c>
      <c r="BN40" s="2">
        <f t="shared" si="17"/>
        <v>0</v>
      </c>
      <c r="BO40" s="2">
        <f t="shared" si="18"/>
        <v>0</v>
      </c>
      <c r="BP40" s="2">
        <f t="shared" si="19"/>
        <v>0</v>
      </c>
      <c r="BQ40" s="2">
        <f t="shared" si="20"/>
        <v>0</v>
      </c>
      <c r="BR40" s="2">
        <f t="shared" si="21"/>
        <v>0</v>
      </c>
      <c r="BS40" s="2">
        <f t="shared" si="22"/>
        <v>0</v>
      </c>
      <c r="BT40" s="2">
        <f t="shared" si="23"/>
        <v>0</v>
      </c>
      <c r="BU40" s="2">
        <f t="shared" si="24"/>
        <v>0</v>
      </c>
      <c r="BV40" s="2">
        <f t="shared" si="25"/>
        <v>0</v>
      </c>
      <c r="BW40" s="2">
        <f t="shared" si="26"/>
        <v>0</v>
      </c>
      <c r="BX40" s="2">
        <f t="shared" si="27"/>
        <v>0</v>
      </c>
      <c r="BY40" s="2">
        <f t="shared" si="28"/>
        <v>0</v>
      </c>
      <c r="BZ40" s="2">
        <f t="shared" si="29"/>
        <v>0</v>
      </c>
      <c r="CA40" s="2">
        <f t="shared" si="30"/>
        <v>0</v>
      </c>
      <c r="CB40" s="2">
        <f t="shared" si="31"/>
        <v>0</v>
      </c>
      <c r="CC40" s="2">
        <f t="shared" si="32"/>
        <v>0</v>
      </c>
      <c r="CD40" s="2">
        <f t="shared" si="33"/>
        <v>0</v>
      </c>
      <c r="CE40" s="2">
        <f t="shared" si="34"/>
        <v>0</v>
      </c>
      <c r="CF40" s="2">
        <f t="shared" si="35"/>
        <v>0</v>
      </c>
      <c r="CG40" s="2">
        <f t="shared" si="36"/>
        <v>0</v>
      </c>
      <c r="CH40" s="2">
        <f t="shared" si="37"/>
        <v>0</v>
      </c>
      <c r="CI40" s="2">
        <f t="shared" si="38"/>
        <v>0</v>
      </c>
      <c r="CJ40" s="2">
        <f t="shared" si="39"/>
        <v>0</v>
      </c>
      <c r="CK40" s="2">
        <f t="shared" si="40"/>
        <v>0</v>
      </c>
      <c r="CL40" s="2">
        <f t="shared" si="41"/>
        <v>0</v>
      </c>
      <c r="CM40" s="2">
        <f t="shared" si="42"/>
        <v>0</v>
      </c>
      <c r="CN40" s="2">
        <f t="shared" si="43"/>
        <v>0</v>
      </c>
      <c r="CO40" s="2">
        <f t="shared" si="44"/>
        <v>0</v>
      </c>
      <c r="CP40" s="2">
        <f t="shared" si="45"/>
        <v>0</v>
      </c>
      <c r="CQ40" s="2">
        <f t="shared" si="46"/>
        <v>0</v>
      </c>
      <c r="CR40" s="2">
        <f t="shared" si="47"/>
        <v>0</v>
      </c>
      <c r="CS40" s="2">
        <f t="shared" si="48"/>
        <v>0</v>
      </c>
      <c r="CT40" s="2">
        <f t="shared" si="49"/>
        <v>0</v>
      </c>
      <c r="CU40" s="2">
        <f t="shared" si="50"/>
        <v>0</v>
      </c>
      <c r="CV40" s="2">
        <f t="shared" si="51"/>
        <v>0</v>
      </c>
      <c r="CW40" s="2">
        <f t="shared" si="52"/>
        <v>0</v>
      </c>
      <c r="CX40" s="2">
        <f t="shared" si="53"/>
        <v>0</v>
      </c>
      <c r="CY40" s="2">
        <f t="shared" si="54"/>
        <v>0</v>
      </c>
      <c r="CZ40" s="2">
        <f t="shared" si="55"/>
        <v>0</v>
      </c>
    </row>
    <row r="41" spans="1:104" ht="41.4" x14ac:dyDescent="0.3">
      <c r="A41" s="2" t="s">
        <v>234</v>
      </c>
      <c r="B41" s="2" t="s">
        <v>1218</v>
      </c>
      <c r="C41" s="2" t="s">
        <v>207</v>
      </c>
      <c r="D41" s="2" t="s">
        <v>235</v>
      </c>
      <c r="E41" s="2" t="s">
        <v>112</v>
      </c>
      <c r="F41" s="2">
        <f t="shared" si="56"/>
        <v>0</v>
      </c>
      <c r="G41" s="2">
        <f t="shared" si="57"/>
        <v>0</v>
      </c>
      <c r="H41" s="2">
        <f t="shared" si="58"/>
        <v>0</v>
      </c>
      <c r="I41" s="2">
        <f t="shared" si="59"/>
        <v>0</v>
      </c>
      <c r="J41" s="2">
        <f t="shared" si="60"/>
        <v>0</v>
      </c>
      <c r="K41" s="2">
        <f t="shared" si="61"/>
        <v>0</v>
      </c>
      <c r="L41" s="2">
        <f t="shared" si="62"/>
        <v>0</v>
      </c>
      <c r="M41" s="2">
        <f t="shared" si="63"/>
        <v>1</v>
      </c>
      <c r="N41" s="2" t="s">
        <v>237</v>
      </c>
      <c r="O41" s="2" t="s">
        <v>49</v>
      </c>
      <c r="S41" s="2" t="s">
        <v>108</v>
      </c>
      <c r="V41" s="2" t="s">
        <v>1239</v>
      </c>
      <c r="W41" s="2" t="s">
        <v>236</v>
      </c>
      <c r="X41" s="2" t="s">
        <v>88</v>
      </c>
      <c r="Y41" s="2">
        <f t="shared" si="0"/>
        <v>1</v>
      </c>
      <c r="Z41" s="2">
        <f t="shared" si="1"/>
        <v>1</v>
      </c>
      <c r="AA41" s="2">
        <f t="shared" si="2"/>
        <v>0</v>
      </c>
      <c r="AB41" s="2">
        <f t="shared" si="3"/>
        <v>0</v>
      </c>
      <c r="AC41" s="2">
        <f t="shared" si="4"/>
        <v>0</v>
      </c>
      <c r="AD41" s="2">
        <f t="shared" si="64"/>
        <v>0</v>
      </c>
      <c r="AE41" s="2">
        <f t="shared" si="5"/>
        <v>1</v>
      </c>
      <c r="AF41" s="2">
        <f t="shared" si="65"/>
        <v>0</v>
      </c>
      <c r="AG41" s="2">
        <f t="shared" si="66"/>
        <v>0</v>
      </c>
      <c r="AH41" s="2">
        <f t="shared" si="67"/>
        <v>0</v>
      </c>
      <c r="AI41" s="2">
        <f t="shared" si="68"/>
        <v>0</v>
      </c>
      <c r="AJ41" s="2">
        <f t="shared" si="69"/>
        <v>0</v>
      </c>
      <c r="AK41" s="2">
        <f t="shared" si="70"/>
        <v>0</v>
      </c>
      <c r="AL41" s="2">
        <f t="shared" si="71"/>
        <v>0</v>
      </c>
      <c r="AM41" s="2">
        <f t="shared" si="72"/>
        <v>0</v>
      </c>
      <c r="AN41" s="2">
        <f t="shared" si="73"/>
        <v>0</v>
      </c>
      <c r="AO41" s="2">
        <f t="shared" si="74"/>
        <v>0</v>
      </c>
      <c r="AP41" s="2">
        <f t="shared" si="75"/>
        <v>0</v>
      </c>
      <c r="AQ41" s="2">
        <f t="shared" si="76"/>
        <v>0</v>
      </c>
      <c r="AR41" s="2">
        <f t="shared" si="77"/>
        <v>0</v>
      </c>
      <c r="AS41" s="2">
        <f t="shared" si="6"/>
        <v>0</v>
      </c>
      <c r="AT41" s="2">
        <f t="shared" si="78"/>
        <v>1</v>
      </c>
      <c r="AU41" s="2">
        <f t="shared" si="79"/>
        <v>0</v>
      </c>
      <c r="AV41" s="2">
        <f t="shared" si="80"/>
        <v>0</v>
      </c>
      <c r="AW41" s="2">
        <f t="shared" si="81"/>
        <v>0</v>
      </c>
      <c r="AX41" s="2">
        <f t="shared" si="82"/>
        <v>0</v>
      </c>
      <c r="AY41" s="2">
        <f t="shared" si="83"/>
        <v>0</v>
      </c>
      <c r="AZ41" s="2">
        <f t="shared" si="84"/>
        <v>0</v>
      </c>
      <c r="BA41" s="2">
        <f t="shared" si="85"/>
        <v>1</v>
      </c>
      <c r="BB41" s="2">
        <f t="shared" si="86"/>
        <v>0</v>
      </c>
      <c r="BC41" s="2">
        <f t="shared" si="87"/>
        <v>0</v>
      </c>
      <c r="BD41" s="2">
        <f t="shared" si="7"/>
        <v>0</v>
      </c>
      <c r="BE41" s="2">
        <f t="shared" si="8"/>
        <v>0</v>
      </c>
      <c r="BF41" s="2">
        <f t="shared" si="9"/>
        <v>0</v>
      </c>
      <c r="BG41" s="2">
        <f t="shared" si="10"/>
        <v>1</v>
      </c>
      <c r="BH41" s="2">
        <f t="shared" si="11"/>
        <v>1</v>
      </c>
      <c r="BI41" s="2">
        <f t="shared" si="12"/>
        <v>0</v>
      </c>
      <c r="BJ41" s="2">
        <f t="shared" si="13"/>
        <v>0</v>
      </c>
      <c r="BK41" s="2">
        <f t="shared" si="14"/>
        <v>1</v>
      </c>
      <c r="BL41" s="2">
        <f t="shared" si="15"/>
        <v>0</v>
      </c>
      <c r="BM41" s="2">
        <f t="shared" si="16"/>
        <v>0</v>
      </c>
      <c r="BN41" s="2">
        <f t="shared" si="17"/>
        <v>0</v>
      </c>
      <c r="BO41" s="2">
        <f t="shared" si="18"/>
        <v>0</v>
      </c>
      <c r="BP41" s="2">
        <f t="shared" si="19"/>
        <v>0</v>
      </c>
      <c r="BQ41" s="2">
        <f t="shared" si="20"/>
        <v>0</v>
      </c>
      <c r="BR41" s="2">
        <f t="shared" si="21"/>
        <v>0</v>
      </c>
      <c r="BS41" s="2">
        <f t="shared" si="22"/>
        <v>0</v>
      </c>
      <c r="BT41" s="2">
        <f t="shared" si="23"/>
        <v>0</v>
      </c>
      <c r="BU41" s="2">
        <f t="shared" si="24"/>
        <v>0</v>
      </c>
      <c r="BV41" s="2">
        <f t="shared" si="25"/>
        <v>0</v>
      </c>
      <c r="BW41" s="2">
        <f t="shared" si="26"/>
        <v>0</v>
      </c>
      <c r="BX41" s="2">
        <f t="shared" si="27"/>
        <v>0</v>
      </c>
      <c r="BY41" s="2">
        <f t="shared" si="28"/>
        <v>0</v>
      </c>
      <c r="BZ41" s="2">
        <f t="shared" si="29"/>
        <v>0</v>
      </c>
      <c r="CA41" s="2">
        <f t="shared" si="30"/>
        <v>0</v>
      </c>
      <c r="CB41" s="2">
        <f t="shared" si="31"/>
        <v>0</v>
      </c>
      <c r="CC41" s="2">
        <f t="shared" si="32"/>
        <v>1</v>
      </c>
      <c r="CD41" s="2">
        <f t="shared" si="33"/>
        <v>0</v>
      </c>
      <c r="CE41" s="2">
        <f t="shared" si="34"/>
        <v>0</v>
      </c>
      <c r="CF41" s="2">
        <f t="shared" si="35"/>
        <v>0</v>
      </c>
      <c r="CG41" s="2">
        <f t="shared" si="36"/>
        <v>0</v>
      </c>
      <c r="CH41" s="2">
        <f t="shared" si="37"/>
        <v>0</v>
      </c>
      <c r="CI41" s="2">
        <f t="shared" si="38"/>
        <v>0</v>
      </c>
      <c r="CJ41" s="2">
        <f t="shared" si="39"/>
        <v>0</v>
      </c>
      <c r="CK41" s="2">
        <f t="shared" si="40"/>
        <v>0</v>
      </c>
      <c r="CL41" s="2">
        <f t="shared" si="41"/>
        <v>0</v>
      </c>
      <c r="CM41" s="2">
        <f t="shared" si="42"/>
        <v>0</v>
      </c>
      <c r="CN41" s="2">
        <f t="shared" si="43"/>
        <v>0</v>
      </c>
      <c r="CO41" s="2">
        <f t="shared" si="44"/>
        <v>0</v>
      </c>
      <c r="CP41" s="2">
        <f t="shared" si="45"/>
        <v>0</v>
      </c>
      <c r="CQ41" s="2">
        <f t="shared" si="46"/>
        <v>0</v>
      </c>
      <c r="CR41" s="2">
        <f t="shared" si="47"/>
        <v>0</v>
      </c>
      <c r="CS41" s="2">
        <f t="shared" si="48"/>
        <v>0</v>
      </c>
      <c r="CT41" s="2">
        <f t="shared" si="49"/>
        <v>0</v>
      </c>
      <c r="CU41" s="2">
        <f t="shared" si="50"/>
        <v>0</v>
      </c>
      <c r="CV41" s="2">
        <f t="shared" si="51"/>
        <v>0</v>
      </c>
      <c r="CW41" s="2">
        <f t="shared" si="52"/>
        <v>0</v>
      </c>
      <c r="CX41" s="2">
        <f t="shared" si="53"/>
        <v>0</v>
      </c>
      <c r="CY41" s="2">
        <f t="shared" si="54"/>
        <v>0</v>
      </c>
      <c r="CZ41" s="2">
        <f t="shared" si="55"/>
        <v>0</v>
      </c>
    </row>
    <row r="42" spans="1:104" ht="69" x14ac:dyDescent="0.3">
      <c r="A42" s="2" t="s">
        <v>1170</v>
      </c>
      <c r="B42" s="2" t="s">
        <v>238</v>
      </c>
      <c r="C42" s="2" t="s">
        <v>207</v>
      </c>
      <c r="D42" s="2">
        <v>13</v>
      </c>
      <c r="E42" s="2" t="s">
        <v>112</v>
      </c>
      <c r="F42" s="2">
        <f t="shared" si="56"/>
        <v>0</v>
      </c>
      <c r="G42" s="2">
        <f t="shared" si="57"/>
        <v>0</v>
      </c>
      <c r="H42" s="2">
        <f t="shared" si="58"/>
        <v>0</v>
      </c>
      <c r="I42" s="2">
        <f t="shared" si="59"/>
        <v>0</v>
      </c>
      <c r="J42" s="2">
        <f t="shared" si="60"/>
        <v>0</v>
      </c>
      <c r="K42" s="2">
        <f t="shared" si="61"/>
        <v>0</v>
      </c>
      <c r="L42" s="2">
        <f t="shared" si="62"/>
        <v>0</v>
      </c>
      <c r="M42" s="2">
        <f t="shared" si="63"/>
        <v>1</v>
      </c>
      <c r="N42" s="2" t="s">
        <v>200</v>
      </c>
      <c r="O42" s="2" t="s">
        <v>26</v>
      </c>
      <c r="S42" s="2" t="s">
        <v>108</v>
      </c>
      <c r="V42" s="2" t="s">
        <v>1239</v>
      </c>
      <c r="W42" s="2" t="s">
        <v>236</v>
      </c>
      <c r="X42" s="2" t="s">
        <v>88</v>
      </c>
      <c r="Y42" s="2">
        <f t="shared" si="0"/>
        <v>1</v>
      </c>
      <c r="Z42" s="2">
        <f t="shared" si="1"/>
        <v>1</v>
      </c>
      <c r="AA42" s="2">
        <f t="shared" si="2"/>
        <v>0</v>
      </c>
      <c r="AB42" s="2">
        <f t="shared" si="3"/>
        <v>0</v>
      </c>
      <c r="AC42" s="2">
        <f t="shared" si="4"/>
        <v>0</v>
      </c>
      <c r="AD42" s="2">
        <f t="shared" si="64"/>
        <v>0</v>
      </c>
      <c r="AE42" s="2">
        <f t="shared" si="5"/>
        <v>1</v>
      </c>
      <c r="AF42" s="2">
        <f t="shared" si="65"/>
        <v>0</v>
      </c>
      <c r="AG42" s="2">
        <f t="shared" si="66"/>
        <v>0</v>
      </c>
      <c r="AH42" s="2">
        <f t="shared" si="67"/>
        <v>0</v>
      </c>
      <c r="AI42" s="2">
        <f t="shared" si="68"/>
        <v>0</v>
      </c>
      <c r="AJ42" s="2">
        <f t="shared" si="69"/>
        <v>0</v>
      </c>
      <c r="AK42" s="2">
        <f t="shared" si="70"/>
        <v>0</v>
      </c>
      <c r="AL42" s="2">
        <f t="shared" si="71"/>
        <v>0</v>
      </c>
      <c r="AM42" s="2">
        <f t="shared" si="72"/>
        <v>0</v>
      </c>
      <c r="AN42" s="2">
        <f t="shared" si="73"/>
        <v>0</v>
      </c>
      <c r="AO42" s="2">
        <f t="shared" si="74"/>
        <v>0</v>
      </c>
      <c r="AP42" s="2">
        <f t="shared" si="75"/>
        <v>0</v>
      </c>
      <c r="AQ42" s="2">
        <f t="shared" si="76"/>
        <v>0</v>
      </c>
      <c r="AR42" s="2">
        <f t="shared" si="77"/>
        <v>0</v>
      </c>
      <c r="AS42" s="2">
        <f t="shared" si="6"/>
        <v>0</v>
      </c>
      <c r="AT42" s="2">
        <f t="shared" si="78"/>
        <v>1</v>
      </c>
      <c r="AU42" s="2">
        <f t="shared" si="79"/>
        <v>0</v>
      </c>
      <c r="AV42" s="2">
        <f t="shared" si="80"/>
        <v>0</v>
      </c>
      <c r="AW42" s="2">
        <f t="shared" si="81"/>
        <v>0</v>
      </c>
      <c r="AX42" s="2">
        <f t="shared" si="82"/>
        <v>0</v>
      </c>
      <c r="AY42" s="2">
        <f t="shared" si="83"/>
        <v>0</v>
      </c>
      <c r="AZ42" s="2">
        <f t="shared" si="84"/>
        <v>0</v>
      </c>
      <c r="BA42" s="2">
        <f t="shared" si="85"/>
        <v>1</v>
      </c>
      <c r="BB42" s="2">
        <f t="shared" si="86"/>
        <v>0</v>
      </c>
      <c r="BC42" s="2">
        <f t="shared" si="87"/>
        <v>0</v>
      </c>
      <c r="BD42" s="2">
        <f t="shared" si="7"/>
        <v>0</v>
      </c>
      <c r="BE42" s="2">
        <f t="shared" si="8"/>
        <v>0</v>
      </c>
      <c r="BF42" s="2">
        <f t="shared" si="9"/>
        <v>0</v>
      </c>
      <c r="BG42" s="2">
        <f t="shared" si="10"/>
        <v>0</v>
      </c>
      <c r="BH42" s="2">
        <f t="shared" si="11"/>
        <v>1</v>
      </c>
      <c r="BI42" s="2">
        <f t="shared" si="12"/>
        <v>0</v>
      </c>
      <c r="BJ42" s="2">
        <f t="shared" si="13"/>
        <v>0</v>
      </c>
      <c r="BK42" s="2">
        <f t="shared" si="14"/>
        <v>0</v>
      </c>
      <c r="BL42" s="2">
        <f t="shared" si="15"/>
        <v>0</v>
      </c>
      <c r="BM42" s="2">
        <f t="shared" si="16"/>
        <v>1</v>
      </c>
      <c r="BN42" s="2">
        <f t="shared" si="17"/>
        <v>0</v>
      </c>
      <c r="BO42" s="2">
        <f t="shared" si="18"/>
        <v>0</v>
      </c>
      <c r="BP42" s="2">
        <f t="shared" si="19"/>
        <v>0</v>
      </c>
      <c r="BQ42" s="2">
        <f t="shared" si="20"/>
        <v>0</v>
      </c>
      <c r="BR42" s="2">
        <f t="shared" si="21"/>
        <v>0</v>
      </c>
      <c r="BS42" s="2">
        <f t="shared" si="22"/>
        <v>0</v>
      </c>
      <c r="BT42" s="2">
        <f t="shared" si="23"/>
        <v>0</v>
      </c>
      <c r="BU42" s="2">
        <f t="shared" si="24"/>
        <v>0</v>
      </c>
      <c r="BV42" s="2">
        <f t="shared" si="25"/>
        <v>0</v>
      </c>
      <c r="BW42" s="2">
        <f t="shared" si="26"/>
        <v>0</v>
      </c>
      <c r="BX42" s="2">
        <f t="shared" si="27"/>
        <v>0</v>
      </c>
      <c r="BY42" s="2">
        <f t="shared" si="28"/>
        <v>0</v>
      </c>
      <c r="BZ42" s="2">
        <f t="shared" si="29"/>
        <v>0</v>
      </c>
      <c r="CA42" s="2">
        <f t="shared" si="30"/>
        <v>0</v>
      </c>
      <c r="CB42" s="2">
        <f t="shared" si="31"/>
        <v>0</v>
      </c>
      <c r="CC42" s="2">
        <f t="shared" si="32"/>
        <v>0</v>
      </c>
      <c r="CD42" s="2">
        <f t="shared" si="33"/>
        <v>0</v>
      </c>
      <c r="CE42" s="2">
        <f t="shared" si="34"/>
        <v>0</v>
      </c>
      <c r="CF42" s="2">
        <f t="shared" si="35"/>
        <v>1</v>
      </c>
      <c r="CG42" s="2">
        <f t="shared" si="36"/>
        <v>0</v>
      </c>
      <c r="CH42" s="2">
        <f t="shared" si="37"/>
        <v>0</v>
      </c>
      <c r="CI42" s="2">
        <f t="shared" si="38"/>
        <v>0</v>
      </c>
      <c r="CJ42" s="2">
        <f t="shared" si="39"/>
        <v>0</v>
      </c>
      <c r="CK42" s="2">
        <f t="shared" si="40"/>
        <v>0</v>
      </c>
      <c r="CL42" s="2">
        <f t="shared" si="41"/>
        <v>0</v>
      </c>
      <c r="CM42" s="2">
        <f t="shared" si="42"/>
        <v>0</v>
      </c>
      <c r="CN42" s="2">
        <f t="shared" si="43"/>
        <v>0</v>
      </c>
      <c r="CO42" s="2">
        <f t="shared" si="44"/>
        <v>0</v>
      </c>
      <c r="CP42" s="2">
        <f t="shared" si="45"/>
        <v>0</v>
      </c>
      <c r="CQ42" s="2">
        <f t="shared" si="46"/>
        <v>0</v>
      </c>
      <c r="CR42" s="2">
        <f t="shared" si="47"/>
        <v>0</v>
      </c>
      <c r="CS42" s="2">
        <f t="shared" si="48"/>
        <v>0</v>
      </c>
      <c r="CT42" s="2">
        <f t="shared" si="49"/>
        <v>0</v>
      </c>
      <c r="CU42" s="2">
        <f t="shared" si="50"/>
        <v>0</v>
      </c>
      <c r="CV42" s="2">
        <f t="shared" si="51"/>
        <v>0</v>
      </c>
      <c r="CW42" s="2">
        <f t="shared" si="52"/>
        <v>0</v>
      </c>
      <c r="CX42" s="2">
        <f t="shared" si="53"/>
        <v>0</v>
      </c>
      <c r="CY42" s="2">
        <f t="shared" si="54"/>
        <v>0</v>
      </c>
      <c r="CZ42" s="2">
        <f t="shared" si="55"/>
        <v>0</v>
      </c>
    </row>
    <row r="43" spans="1:104" ht="55.2" x14ac:dyDescent="0.3">
      <c r="A43" s="2" t="s">
        <v>239</v>
      </c>
      <c r="B43" s="2" t="s">
        <v>240</v>
      </c>
      <c r="C43" s="2" t="s">
        <v>207</v>
      </c>
      <c r="D43" s="2" t="s">
        <v>242</v>
      </c>
      <c r="E43" s="2" t="s">
        <v>112</v>
      </c>
      <c r="F43" s="2">
        <f t="shared" si="56"/>
        <v>0</v>
      </c>
      <c r="G43" s="2">
        <f t="shared" si="57"/>
        <v>0</v>
      </c>
      <c r="H43" s="2">
        <f t="shared" si="58"/>
        <v>0</v>
      </c>
      <c r="I43" s="2">
        <f t="shared" si="59"/>
        <v>0</v>
      </c>
      <c r="J43" s="2">
        <f t="shared" si="60"/>
        <v>0</v>
      </c>
      <c r="K43" s="2">
        <f t="shared" si="61"/>
        <v>0</v>
      </c>
      <c r="L43" s="2">
        <f t="shared" si="62"/>
        <v>0</v>
      </c>
      <c r="M43" s="2">
        <f t="shared" si="63"/>
        <v>1</v>
      </c>
      <c r="N43" s="2" t="s">
        <v>241</v>
      </c>
      <c r="S43" s="2" t="s">
        <v>108</v>
      </c>
      <c r="V43" s="2" t="s">
        <v>1239</v>
      </c>
      <c r="W43" s="2" t="s">
        <v>236</v>
      </c>
      <c r="X43" s="2" t="s">
        <v>88</v>
      </c>
      <c r="Y43" s="2">
        <f t="shared" si="0"/>
        <v>1</v>
      </c>
      <c r="Z43" s="2">
        <f t="shared" si="1"/>
        <v>0</v>
      </c>
      <c r="AA43" s="2">
        <f t="shared" si="2"/>
        <v>0</v>
      </c>
      <c r="AB43" s="2">
        <f t="shared" si="3"/>
        <v>0</v>
      </c>
      <c r="AC43" s="2">
        <f t="shared" si="4"/>
        <v>0</v>
      </c>
      <c r="AD43" s="2">
        <f t="shared" si="64"/>
        <v>0</v>
      </c>
      <c r="AE43" s="2">
        <f t="shared" si="5"/>
        <v>1</v>
      </c>
      <c r="AF43" s="2">
        <f t="shared" si="65"/>
        <v>0</v>
      </c>
      <c r="AG43" s="2">
        <f t="shared" si="66"/>
        <v>0</v>
      </c>
      <c r="AH43" s="2">
        <f t="shared" si="67"/>
        <v>0</v>
      </c>
      <c r="AI43" s="2">
        <f t="shared" si="68"/>
        <v>0</v>
      </c>
      <c r="AJ43" s="2">
        <f t="shared" si="69"/>
        <v>0</v>
      </c>
      <c r="AK43" s="2">
        <f t="shared" si="70"/>
        <v>0</v>
      </c>
      <c r="AL43" s="2">
        <f t="shared" si="71"/>
        <v>0</v>
      </c>
      <c r="AM43" s="2">
        <f t="shared" si="72"/>
        <v>0</v>
      </c>
      <c r="AN43" s="2">
        <f t="shared" si="73"/>
        <v>0</v>
      </c>
      <c r="AO43" s="2">
        <f t="shared" si="74"/>
        <v>0</v>
      </c>
      <c r="AP43" s="2">
        <f t="shared" si="75"/>
        <v>0</v>
      </c>
      <c r="AQ43" s="2">
        <f t="shared" si="76"/>
        <v>0</v>
      </c>
      <c r="AR43" s="2">
        <f t="shared" si="77"/>
        <v>0</v>
      </c>
      <c r="AS43" s="2">
        <f t="shared" si="6"/>
        <v>0</v>
      </c>
      <c r="AT43" s="2">
        <f t="shared" si="78"/>
        <v>1</v>
      </c>
      <c r="AU43" s="2">
        <f t="shared" si="79"/>
        <v>0</v>
      </c>
      <c r="AV43" s="2">
        <f t="shared" si="80"/>
        <v>0</v>
      </c>
      <c r="AW43" s="2">
        <f t="shared" si="81"/>
        <v>0</v>
      </c>
      <c r="AX43" s="2">
        <f t="shared" si="82"/>
        <v>0</v>
      </c>
      <c r="AY43" s="2">
        <f t="shared" si="83"/>
        <v>0</v>
      </c>
      <c r="AZ43" s="2">
        <f t="shared" si="84"/>
        <v>0</v>
      </c>
      <c r="BA43" s="2">
        <f t="shared" si="85"/>
        <v>1</v>
      </c>
      <c r="BB43" s="2">
        <f t="shared" si="86"/>
        <v>0</v>
      </c>
      <c r="BC43" s="2">
        <f t="shared" si="87"/>
        <v>0</v>
      </c>
      <c r="BD43" s="2">
        <f t="shared" si="7"/>
        <v>0</v>
      </c>
      <c r="BE43" s="2">
        <f t="shared" si="8"/>
        <v>0</v>
      </c>
      <c r="BF43" s="2">
        <f t="shared" si="9"/>
        <v>0</v>
      </c>
      <c r="BG43" s="2">
        <f t="shared" si="10"/>
        <v>1</v>
      </c>
      <c r="BH43" s="2">
        <f t="shared" si="11"/>
        <v>1</v>
      </c>
      <c r="BI43" s="2">
        <f t="shared" si="12"/>
        <v>0</v>
      </c>
      <c r="BJ43" s="2">
        <f t="shared" si="13"/>
        <v>0</v>
      </c>
      <c r="BK43" s="2">
        <f t="shared" si="14"/>
        <v>0</v>
      </c>
      <c r="BL43" s="2">
        <f t="shared" si="15"/>
        <v>0</v>
      </c>
      <c r="BM43" s="2">
        <f t="shared" si="16"/>
        <v>1</v>
      </c>
      <c r="BN43" s="2">
        <f t="shared" si="17"/>
        <v>0</v>
      </c>
      <c r="BO43" s="2">
        <f t="shared" si="18"/>
        <v>0</v>
      </c>
      <c r="BP43" s="2">
        <f t="shared" si="19"/>
        <v>0</v>
      </c>
      <c r="BQ43" s="2">
        <f t="shared" si="20"/>
        <v>0</v>
      </c>
      <c r="BR43" s="2">
        <f t="shared" si="21"/>
        <v>0</v>
      </c>
      <c r="BS43" s="2">
        <f t="shared" si="22"/>
        <v>0</v>
      </c>
      <c r="BT43" s="2">
        <f t="shared" si="23"/>
        <v>0</v>
      </c>
      <c r="BU43" s="2">
        <f t="shared" si="24"/>
        <v>0</v>
      </c>
      <c r="BV43" s="2">
        <f t="shared" si="25"/>
        <v>0</v>
      </c>
      <c r="BW43" s="2">
        <f t="shared" si="26"/>
        <v>0</v>
      </c>
      <c r="BX43" s="2">
        <f t="shared" si="27"/>
        <v>0</v>
      </c>
      <c r="BY43" s="2">
        <f t="shared" si="28"/>
        <v>0</v>
      </c>
      <c r="BZ43" s="2">
        <f t="shared" si="29"/>
        <v>0</v>
      </c>
      <c r="CA43" s="2">
        <f t="shared" si="30"/>
        <v>0</v>
      </c>
      <c r="CB43" s="2">
        <f t="shared" si="31"/>
        <v>0</v>
      </c>
      <c r="CC43" s="2">
        <f t="shared" si="32"/>
        <v>0</v>
      </c>
      <c r="CD43" s="2">
        <f t="shared" si="33"/>
        <v>0</v>
      </c>
      <c r="CE43" s="2">
        <f t="shared" si="34"/>
        <v>0</v>
      </c>
      <c r="CF43" s="2">
        <f t="shared" si="35"/>
        <v>0</v>
      </c>
      <c r="CG43" s="2">
        <f t="shared" si="36"/>
        <v>0</v>
      </c>
      <c r="CH43" s="2">
        <f t="shared" si="37"/>
        <v>0</v>
      </c>
      <c r="CI43" s="2">
        <f t="shared" si="38"/>
        <v>0</v>
      </c>
      <c r="CJ43" s="2">
        <f t="shared" si="39"/>
        <v>0</v>
      </c>
      <c r="CK43" s="2">
        <f t="shared" si="40"/>
        <v>0</v>
      </c>
      <c r="CL43" s="2">
        <f t="shared" si="41"/>
        <v>0</v>
      </c>
      <c r="CM43" s="2">
        <f t="shared" si="42"/>
        <v>0</v>
      </c>
      <c r="CN43" s="2">
        <f t="shared" si="43"/>
        <v>0</v>
      </c>
      <c r="CO43" s="2">
        <f t="shared" si="44"/>
        <v>0</v>
      </c>
      <c r="CP43" s="2">
        <f t="shared" si="45"/>
        <v>0</v>
      </c>
      <c r="CQ43" s="2">
        <f t="shared" si="46"/>
        <v>0</v>
      </c>
      <c r="CR43" s="2">
        <f t="shared" si="47"/>
        <v>0</v>
      </c>
      <c r="CS43" s="2">
        <f t="shared" si="48"/>
        <v>0</v>
      </c>
      <c r="CT43" s="2">
        <f t="shared" si="49"/>
        <v>0</v>
      </c>
      <c r="CU43" s="2">
        <f t="shared" si="50"/>
        <v>0</v>
      </c>
      <c r="CV43" s="2">
        <f t="shared" si="51"/>
        <v>0</v>
      </c>
      <c r="CW43" s="2">
        <f t="shared" si="52"/>
        <v>0</v>
      </c>
      <c r="CX43" s="2">
        <f t="shared" si="53"/>
        <v>0</v>
      </c>
      <c r="CY43" s="2">
        <f t="shared" si="54"/>
        <v>0</v>
      </c>
      <c r="CZ43" s="2">
        <f t="shared" si="55"/>
        <v>0</v>
      </c>
    </row>
    <row r="44" spans="1:104" ht="96.6" x14ac:dyDescent="0.3">
      <c r="A44" s="2" t="s">
        <v>243</v>
      </c>
      <c r="B44" s="2" t="s">
        <v>244</v>
      </c>
      <c r="C44" s="2" t="s">
        <v>207</v>
      </c>
      <c r="D44" s="2">
        <v>15</v>
      </c>
      <c r="E44" s="2" t="s">
        <v>112</v>
      </c>
      <c r="F44" s="2">
        <f t="shared" si="56"/>
        <v>0</v>
      </c>
      <c r="G44" s="2">
        <f t="shared" si="57"/>
        <v>0</v>
      </c>
      <c r="H44" s="2">
        <f t="shared" si="58"/>
        <v>0</v>
      </c>
      <c r="I44" s="2">
        <f t="shared" si="59"/>
        <v>0</v>
      </c>
      <c r="J44" s="2">
        <f t="shared" si="60"/>
        <v>0</v>
      </c>
      <c r="K44" s="2">
        <f t="shared" si="61"/>
        <v>0</v>
      </c>
      <c r="L44" s="2">
        <f t="shared" si="62"/>
        <v>0</v>
      </c>
      <c r="M44" s="2">
        <f t="shared" si="63"/>
        <v>1</v>
      </c>
      <c r="N44" s="2" t="s">
        <v>245</v>
      </c>
      <c r="S44" s="2" t="s">
        <v>108</v>
      </c>
      <c r="V44" s="2" t="s">
        <v>1239</v>
      </c>
      <c r="W44" s="2" t="s">
        <v>236</v>
      </c>
      <c r="X44" s="2" t="s">
        <v>88</v>
      </c>
      <c r="Y44" s="2">
        <f t="shared" si="0"/>
        <v>1</v>
      </c>
      <c r="Z44" s="2">
        <f t="shared" si="1"/>
        <v>0</v>
      </c>
      <c r="AA44" s="2">
        <f t="shared" si="2"/>
        <v>0</v>
      </c>
      <c r="AB44" s="2">
        <f t="shared" si="3"/>
        <v>0</v>
      </c>
      <c r="AC44" s="2">
        <f t="shared" si="4"/>
        <v>0</v>
      </c>
      <c r="AD44" s="2">
        <f t="shared" si="64"/>
        <v>0</v>
      </c>
      <c r="AE44" s="2">
        <f t="shared" si="5"/>
        <v>1</v>
      </c>
      <c r="AF44" s="2">
        <f t="shared" si="65"/>
        <v>0</v>
      </c>
      <c r="AG44" s="2">
        <f t="shared" si="66"/>
        <v>0</v>
      </c>
      <c r="AH44" s="2">
        <f t="shared" si="67"/>
        <v>0</v>
      </c>
      <c r="AI44" s="2">
        <f t="shared" si="68"/>
        <v>0</v>
      </c>
      <c r="AJ44" s="2">
        <f t="shared" si="69"/>
        <v>0</v>
      </c>
      <c r="AK44" s="2">
        <f t="shared" si="70"/>
        <v>0</v>
      </c>
      <c r="AL44" s="2">
        <f t="shared" si="71"/>
        <v>0</v>
      </c>
      <c r="AM44" s="2">
        <f t="shared" si="72"/>
        <v>0</v>
      </c>
      <c r="AN44" s="2">
        <f t="shared" si="73"/>
        <v>0</v>
      </c>
      <c r="AO44" s="2">
        <f t="shared" si="74"/>
        <v>0</v>
      </c>
      <c r="AP44" s="2">
        <f t="shared" si="75"/>
        <v>0</v>
      </c>
      <c r="AQ44" s="2">
        <f t="shared" si="76"/>
        <v>0</v>
      </c>
      <c r="AR44" s="2">
        <f t="shared" si="77"/>
        <v>0</v>
      </c>
      <c r="AS44" s="2">
        <f t="shared" si="6"/>
        <v>0</v>
      </c>
      <c r="AT44" s="2">
        <f t="shared" si="78"/>
        <v>1</v>
      </c>
      <c r="AU44" s="2">
        <f t="shared" si="79"/>
        <v>0</v>
      </c>
      <c r="AV44" s="2">
        <f t="shared" si="80"/>
        <v>0</v>
      </c>
      <c r="AW44" s="2">
        <f t="shared" si="81"/>
        <v>0</v>
      </c>
      <c r="AX44" s="2">
        <f t="shared" si="82"/>
        <v>0</v>
      </c>
      <c r="AY44" s="2">
        <f t="shared" si="83"/>
        <v>0</v>
      </c>
      <c r="AZ44" s="2">
        <f t="shared" si="84"/>
        <v>0</v>
      </c>
      <c r="BA44" s="2">
        <f t="shared" si="85"/>
        <v>1</v>
      </c>
      <c r="BB44" s="2">
        <f t="shared" si="86"/>
        <v>0</v>
      </c>
      <c r="BC44" s="2">
        <f t="shared" si="87"/>
        <v>0</v>
      </c>
      <c r="BD44" s="2">
        <f t="shared" si="7"/>
        <v>0</v>
      </c>
      <c r="BE44" s="2">
        <f t="shared" si="8"/>
        <v>0</v>
      </c>
      <c r="BF44" s="2">
        <f t="shared" si="9"/>
        <v>0</v>
      </c>
      <c r="BG44" s="2">
        <f t="shared" si="10"/>
        <v>0</v>
      </c>
      <c r="BH44" s="2">
        <f t="shared" si="11"/>
        <v>1</v>
      </c>
      <c r="BI44" s="2">
        <f t="shared" si="12"/>
        <v>0</v>
      </c>
      <c r="BJ44" s="2">
        <f t="shared" si="13"/>
        <v>0</v>
      </c>
      <c r="BK44" s="2">
        <f t="shared" si="14"/>
        <v>0</v>
      </c>
      <c r="BL44" s="2">
        <f t="shared" si="15"/>
        <v>0</v>
      </c>
      <c r="BM44" s="2">
        <f t="shared" si="16"/>
        <v>0</v>
      </c>
      <c r="BN44" s="2">
        <f t="shared" si="17"/>
        <v>1</v>
      </c>
      <c r="BO44" s="2">
        <f t="shared" si="18"/>
        <v>0</v>
      </c>
      <c r="BP44" s="2">
        <f t="shared" si="19"/>
        <v>0</v>
      </c>
      <c r="BQ44" s="2">
        <f t="shared" si="20"/>
        <v>0</v>
      </c>
      <c r="BR44" s="2">
        <f t="shared" si="21"/>
        <v>0</v>
      </c>
      <c r="BS44" s="2">
        <f t="shared" si="22"/>
        <v>0</v>
      </c>
      <c r="BT44" s="2">
        <f t="shared" si="23"/>
        <v>0</v>
      </c>
      <c r="BU44" s="2">
        <f t="shared" si="24"/>
        <v>0</v>
      </c>
      <c r="BV44" s="2">
        <f t="shared" si="25"/>
        <v>0</v>
      </c>
      <c r="BW44" s="2">
        <f t="shared" si="26"/>
        <v>0</v>
      </c>
      <c r="BX44" s="2">
        <f t="shared" si="27"/>
        <v>0</v>
      </c>
      <c r="BY44" s="2">
        <f t="shared" si="28"/>
        <v>0</v>
      </c>
      <c r="BZ44" s="2">
        <f t="shared" si="29"/>
        <v>0</v>
      </c>
      <c r="CA44" s="2">
        <f t="shared" si="30"/>
        <v>0</v>
      </c>
      <c r="CB44" s="2">
        <f t="shared" si="31"/>
        <v>0</v>
      </c>
      <c r="CC44" s="2">
        <f t="shared" si="32"/>
        <v>0</v>
      </c>
      <c r="CD44" s="2">
        <f t="shared" si="33"/>
        <v>0</v>
      </c>
      <c r="CE44" s="2">
        <f t="shared" si="34"/>
        <v>0</v>
      </c>
      <c r="CF44" s="2">
        <f t="shared" si="35"/>
        <v>0</v>
      </c>
      <c r="CG44" s="2">
        <f t="shared" si="36"/>
        <v>0</v>
      </c>
      <c r="CH44" s="2">
        <f t="shared" si="37"/>
        <v>0</v>
      </c>
      <c r="CI44" s="2">
        <f t="shared" si="38"/>
        <v>0</v>
      </c>
      <c r="CJ44" s="2">
        <f t="shared" si="39"/>
        <v>0</v>
      </c>
      <c r="CK44" s="2">
        <f t="shared" si="40"/>
        <v>0</v>
      </c>
      <c r="CL44" s="2">
        <f t="shared" si="41"/>
        <v>0</v>
      </c>
      <c r="CM44" s="2">
        <f t="shared" si="42"/>
        <v>0</v>
      </c>
      <c r="CN44" s="2">
        <f t="shared" si="43"/>
        <v>0</v>
      </c>
      <c r="CO44" s="2">
        <f t="shared" si="44"/>
        <v>0</v>
      </c>
      <c r="CP44" s="2">
        <f t="shared" si="45"/>
        <v>0</v>
      </c>
      <c r="CQ44" s="2">
        <f t="shared" si="46"/>
        <v>0</v>
      </c>
      <c r="CR44" s="2">
        <f t="shared" si="47"/>
        <v>0</v>
      </c>
      <c r="CS44" s="2">
        <f t="shared" si="48"/>
        <v>0</v>
      </c>
      <c r="CT44" s="2">
        <f t="shared" si="49"/>
        <v>0</v>
      </c>
      <c r="CU44" s="2">
        <f t="shared" si="50"/>
        <v>0</v>
      </c>
      <c r="CV44" s="2">
        <f t="shared" si="51"/>
        <v>0</v>
      </c>
      <c r="CW44" s="2">
        <f t="shared" si="52"/>
        <v>0</v>
      </c>
      <c r="CX44" s="2">
        <f t="shared" si="53"/>
        <v>0</v>
      </c>
      <c r="CY44" s="2">
        <f t="shared" si="54"/>
        <v>0</v>
      </c>
      <c r="CZ44" s="2">
        <f t="shared" si="55"/>
        <v>0</v>
      </c>
    </row>
    <row r="45" spans="1:104" ht="55.2" x14ac:dyDescent="0.3">
      <c r="A45" s="2" t="s">
        <v>666</v>
      </c>
      <c r="B45" s="2" t="s">
        <v>247</v>
      </c>
      <c r="C45" s="2" t="s">
        <v>246</v>
      </c>
      <c r="D45" s="2">
        <v>44</v>
      </c>
      <c r="E45" s="2" t="s">
        <v>4</v>
      </c>
      <c r="F45" s="2">
        <f t="shared" si="56"/>
        <v>0</v>
      </c>
      <c r="G45" s="2">
        <f t="shared" si="57"/>
        <v>0</v>
      </c>
      <c r="H45" s="2">
        <f t="shared" si="58"/>
        <v>1</v>
      </c>
      <c r="I45" s="2">
        <f t="shared" si="59"/>
        <v>0</v>
      </c>
      <c r="J45" s="2">
        <f t="shared" si="60"/>
        <v>0</v>
      </c>
      <c r="K45" s="2">
        <f t="shared" si="61"/>
        <v>0</v>
      </c>
      <c r="L45" s="2">
        <f t="shared" si="62"/>
        <v>0</v>
      </c>
      <c r="M45" s="2">
        <f t="shared" si="63"/>
        <v>0</v>
      </c>
      <c r="N45" s="2" t="s">
        <v>40</v>
      </c>
      <c r="R45" s="2" t="s">
        <v>60</v>
      </c>
      <c r="S45" s="2" t="s">
        <v>108</v>
      </c>
      <c r="V45" s="2" t="s">
        <v>1239</v>
      </c>
      <c r="W45" s="2" t="s">
        <v>236</v>
      </c>
      <c r="X45" s="2" t="s">
        <v>87</v>
      </c>
      <c r="Y45" s="2">
        <f t="shared" si="0"/>
        <v>1</v>
      </c>
      <c r="Z45" s="2">
        <f t="shared" si="1"/>
        <v>0</v>
      </c>
      <c r="AA45" s="2">
        <f t="shared" si="2"/>
        <v>0</v>
      </c>
      <c r="AB45" s="2">
        <f t="shared" si="3"/>
        <v>0</v>
      </c>
      <c r="AC45" s="2">
        <f t="shared" si="4"/>
        <v>1</v>
      </c>
      <c r="AD45" s="2">
        <f t="shared" si="64"/>
        <v>0</v>
      </c>
      <c r="AE45" s="2">
        <f t="shared" si="5"/>
        <v>1</v>
      </c>
      <c r="AF45" s="2">
        <f t="shared" si="65"/>
        <v>0</v>
      </c>
      <c r="AG45" s="2">
        <f t="shared" si="66"/>
        <v>0</v>
      </c>
      <c r="AH45" s="2">
        <f t="shared" si="67"/>
        <v>0</v>
      </c>
      <c r="AI45" s="2">
        <f t="shared" si="68"/>
        <v>0</v>
      </c>
      <c r="AJ45" s="2">
        <f t="shared" si="69"/>
        <v>0</v>
      </c>
      <c r="AK45" s="2">
        <f t="shared" si="70"/>
        <v>0</v>
      </c>
      <c r="AL45" s="2">
        <f t="shared" si="71"/>
        <v>0</v>
      </c>
      <c r="AM45" s="2">
        <f t="shared" si="72"/>
        <v>0</v>
      </c>
      <c r="AN45" s="2">
        <f t="shared" si="73"/>
        <v>0</v>
      </c>
      <c r="AO45" s="2">
        <f t="shared" si="74"/>
        <v>0</v>
      </c>
      <c r="AP45" s="2">
        <f t="shared" si="75"/>
        <v>0</v>
      </c>
      <c r="AQ45" s="2">
        <f t="shared" si="76"/>
        <v>0</v>
      </c>
      <c r="AR45" s="2">
        <f t="shared" si="77"/>
        <v>0</v>
      </c>
      <c r="AS45" s="2">
        <f t="shared" si="6"/>
        <v>0</v>
      </c>
      <c r="AT45" s="2">
        <f t="shared" si="78"/>
        <v>1</v>
      </c>
      <c r="AU45" s="2">
        <f t="shared" si="79"/>
        <v>0</v>
      </c>
      <c r="AV45" s="2">
        <f t="shared" si="80"/>
        <v>0</v>
      </c>
      <c r="AW45" s="2">
        <f t="shared" si="81"/>
        <v>0</v>
      </c>
      <c r="AX45" s="2">
        <f t="shared" si="82"/>
        <v>0</v>
      </c>
      <c r="AY45" s="2">
        <f t="shared" si="83"/>
        <v>0</v>
      </c>
      <c r="AZ45" s="2">
        <f t="shared" si="84"/>
        <v>1</v>
      </c>
      <c r="BA45" s="2">
        <f t="shared" si="85"/>
        <v>0</v>
      </c>
      <c r="BB45" s="2">
        <f t="shared" si="86"/>
        <v>0</v>
      </c>
      <c r="BC45" s="2">
        <f t="shared" si="87"/>
        <v>0</v>
      </c>
      <c r="BD45" s="2">
        <f t="shared" si="7"/>
        <v>1</v>
      </c>
      <c r="BE45" s="2">
        <f t="shared" si="8"/>
        <v>0</v>
      </c>
      <c r="BF45" s="2">
        <f t="shared" si="9"/>
        <v>0</v>
      </c>
      <c r="BG45" s="2">
        <f t="shared" si="10"/>
        <v>0</v>
      </c>
      <c r="BH45" s="2">
        <f t="shared" si="11"/>
        <v>0</v>
      </c>
      <c r="BI45" s="2">
        <f t="shared" si="12"/>
        <v>0</v>
      </c>
      <c r="BJ45" s="2">
        <f t="shared" si="13"/>
        <v>0</v>
      </c>
      <c r="BK45" s="2">
        <f t="shared" si="14"/>
        <v>0</v>
      </c>
      <c r="BL45" s="2">
        <f t="shared" si="15"/>
        <v>0</v>
      </c>
      <c r="BM45" s="2">
        <f t="shared" si="16"/>
        <v>0</v>
      </c>
      <c r="BN45" s="2">
        <f t="shared" si="17"/>
        <v>0</v>
      </c>
      <c r="BO45" s="2">
        <f t="shared" si="18"/>
        <v>0</v>
      </c>
      <c r="BP45" s="2">
        <f t="shared" si="19"/>
        <v>0</v>
      </c>
      <c r="BQ45" s="2">
        <f t="shared" si="20"/>
        <v>0</v>
      </c>
      <c r="BR45" s="2">
        <f t="shared" si="21"/>
        <v>0</v>
      </c>
      <c r="BS45" s="2">
        <f t="shared" si="22"/>
        <v>0</v>
      </c>
      <c r="BT45" s="2">
        <f t="shared" si="23"/>
        <v>0</v>
      </c>
      <c r="BU45" s="2">
        <f t="shared" si="24"/>
        <v>0</v>
      </c>
      <c r="BV45" s="2">
        <f t="shared" si="25"/>
        <v>0</v>
      </c>
      <c r="BW45" s="2">
        <f t="shared" si="26"/>
        <v>0</v>
      </c>
      <c r="BX45" s="2">
        <f t="shared" si="27"/>
        <v>0</v>
      </c>
      <c r="BY45" s="2">
        <f t="shared" si="28"/>
        <v>0</v>
      </c>
      <c r="BZ45" s="2">
        <f t="shared" si="29"/>
        <v>0</v>
      </c>
      <c r="CA45" s="2">
        <f t="shared" si="30"/>
        <v>0</v>
      </c>
      <c r="CB45" s="2">
        <f t="shared" si="31"/>
        <v>0</v>
      </c>
      <c r="CC45" s="2">
        <f t="shared" si="32"/>
        <v>0</v>
      </c>
      <c r="CD45" s="2">
        <f t="shared" si="33"/>
        <v>0</v>
      </c>
      <c r="CE45" s="2">
        <f t="shared" si="34"/>
        <v>0</v>
      </c>
      <c r="CF45" s="2">
        <f t="shared" si="35"/>
        <v>0</v>
      </c>
      <c r="CG45" s="2">
        <f t="shared" si="36"/>
        <v>0</v>
      </c>
      <c r="CH45" s="2">
        <f t="shared" si="37"/>
        <v>0</v>
      </c>
      <c r="CI45" s="2">
        <f t="shared" si="38"/>
        <v>0</v>
      </c>
      <c r="CJ45" s="2">
        <f t="shared" si="39"/>
        <v>0</v>
      </c>
      <c r="CK45" s="2">
        <f t="shared" si="40"/>
        <v>0</v>
      </c>
      <c r="CL45" s="2">
        <f t="shared" si="41"/>
        <v>0</v>
      </c>
      <c r="CM45" s="2">
        <f t="shared" si="42"/>
        <v>1</v>
      </c>
      <c r="CN45" s="2">
        <f t="shared" si="43"/>
        <v>0</v>
      </c>
      <c r="CO45" s="2">
        <f t="shared" si="44"/>
        <v>0</v>
      </c>
      <c r="CP45" s="2">
        <f t="shared" si="45"/>
        <v>0</v>
      </c>
      <c r="CQ45" s="2">
        <f t="shared" si="46"/>
        <v>0</v>
      </c>
      <c r="CR45" s="2">
        <f t="shared" si="47"/>
        <v>0</v>
      </c>
      <c r="CS45" s="2">
        <f t="shared" si="48"/>
        <v>0</v>
      </c>
      <c r="CT45" s="2">
        <f t="shared" si="49"/>
        <v>0</v>
      </c>
      <c r="CU45" s="2">
        <f t="shared" si="50"/>
        <v>0</v>
      </c>
      <c r="CV45" s="2">
        <f t="shared" si="51"/>
        <v>0</v>
      </c>
      <c r="CW45" s="2">
        <f t="shared" si="52"/>
        <v>0</v>
      </c>
      <c r="CX45" s="2">
        <f t="shared" si="53"/>
        <v>0</v>
      </c>
      <c r="CY45" s="2">
        <f t="shared" si="54"/>
        <v>0</v>
      </c>
      <c r="CZ45" s="2">
        <f t="shared" si="55"/>
        <v>0</v>
      </c>
    </row>
    <row r="46" spans="1:104" ht="55.2" x14ac:dyDescent="0.3">
      <c r="A46" s="2" t="s">
        <v>248</v>
      </c>
      <c r="B46" s="2" t="s">
        <v>249</v>
      </c>
      <c r="C46" s="2" t="s">
        <v>246</v>
      </c>
      <c r="D46" s="2">
        <v>47</v>
      </c>
      <c r="E46" s="2" t="s">
        <v>4</v>
      </c>
      <c r="F46" s="2">
        <f t="shared" si="56"/>
        <v>0</v>
      </c>
      <c r="G46" s="2">
        <f t="shared" si="57"/>
        <v>0</v>
      </c>
      <c r="H46" s="2">
        <f t="shared" si="58"/>
        <v>1</v>
      </c>
      <c r="I46" s="2">
        <f t="shared" si="59"/>
        <v>0</v>
      </c>
      <c r="J46" s="2">
        <f t="shared" si="60"/>
        <v>0</v>
      </c>
      <c r="K46" s="2">
        <f t="shared" si="61"/>
        <v>0</v>
      </c>
      <c r="L46" s="2">
        <f t="shared" si="62"/>
        <v>0</v>
      </c>
      <c r="M46" s="2">
        <f t="shared" si="63"/>
        <v>0</v>
      </c>
      <c r="N46" s="2" t="s">
        <v>40</v>
      </c>
      <c r="R46" s="2" t="s">
        <v>250</v>
      </c>
      <c r="S46" s="2" t="s">
        <v>108</v>
      </c>
      <c r="V46" s="2" t="s">
        <v>1239</v>
      </c>
      <c r="W46" s="2" t="s">
        <v>236</v>
      </c>
      <c r="X46" s="2" t="s">
        <v>156</v>
      </c>
      <c r="Y46" s="2">
        <f t="shared" si="0"/>
        <v>1</v>
      </c>
      <c r="Z46" s="2">
        <f t="shared" si="1"/>
        <v>0</v>
      </c>
      <c r="AA46" s="2">
        <f t="shared" si="2"/>
        <v>0</v>
      </c>
      <c r="AB46" s="2">
        <f t="shared" si="3"/>
        <v>0</v>
      </c>
      <c r="AC46" s="2">
        <f t="shared" si="4"/>
        <v>1</v>
      </c>
      <c r="AD46" s="2">
        <f t="shared" si="64"/>
        <v>0</v>
      </c>
      <c r="AE46" s="2">
        <f t="shared" si="5"/>
        <v>1</v>
      </c>
      <c r="AF46" s="2">
        <f t="shared" si="65"/>
        <v>0</v>
      </c>
      <c r="AG46" s="2">
        <f t="shared" si="66"/>
        <v>0</v>
      </c>
      <c r="AH46" s="2">
        <f t="shared" si="67"/>
        <v>0</v>
      </c>
      <c r="AI46" s="2">
        <f t="shared" si="68"/>
        <v>0</v>
      </c>
      <c r="AJ46" s="2">
        <f t="shared" si="69"/>
        <v>0</v>
      </c>
      <c r="AK46" s="2">
        <f t="shared" si="70"/>
        <v>0</v>
      </c>
      <c r="AL46" s="2">
        <f t="shared" si="71"/>
        <v>0</v>
      </c>
      <c r="AM46" s="2">
        <f t="shared" si="72"/>
        <v>0</v>
      </c>
      <c r="AN46" s="2">
        <f t="shared" si="73"/>
        <v>0</v>
      </c>
      <c r="AO46" s="2">
        <f t="shared" si="74"/>
        <v>0</v>
      </c>
      <c r="AP46" s="2">
        <f t="shared" si="75"/>
        <v>0</v>
      </c>
      <c r="AQ46" s="2">
        <f t="shared" si="76"/>
        <v>0</v>
      </c>
      <c r="AR46" s="2">
        <f t="shared" si="77"/>
        <v>0</v>
      </c>
      <c r="AS46" s="2">
        <f t="shared" si="6"/>
        <v>0</v>
      </c>
      <c r="AT46" s="2">
        <f t="shared" si="78"/>
        <v>1</v>
      </c>
      <c r="AU46" s="2">
        <f t="shared" si="79"/>
        <v>0</v>
      </c>
      <c r="AV46" s="2">
        <f t="shared" si="80"/>
        <v>0</v>
      </c>
      <c r="AW46" s="2">
        <f t="shared" si="81"/>
        <v>0</v>
      </c>
      <c r="AX46" s="2">
        <f t="shared" si="82"/>
        <v>0</v>
      </c>
      <c r="AY46" s="2">
        <f t="shared" si="83"/>
        <v>0</v>
      </c>
      <c r="AZ46" s="2">
        <f t="shared" si="84"/>
        <v>1</v>
      </c>
      <c r="BA46" s="2">
        <f t="shared" si="85"/>
        <v>0</v>
      </c>
      <c r="BB46" s="2">
        <f t="shared" si="86"/>
        <v>0</v>
      </c>
      <c r="BC46" s="2">
        <f t="shared" si="87"/>
        <v>1</v>
      </c>
      <c r="BD46" s="2">
        <f t="shared" si="7"/>
        <v>1</v>
      </c>
      <c r="BE46" s="2">
        <f t="shared" si="8"/>
        <v>0</v>
      </c>
      <c r="BF46" s="2">
        <f t="shared" si="9"/>
        <v>0</v>
      </c>
      <c r="BG46" s="2">
        <f t="shared" si="10"/>
        <v>0</v>
      </c>
      <c r="BH46" s="2">
        <f t="shared" si="11"/>
        <v>0</v>
      </c>
      <c r="BI46" s="2">
        <f t="shared" si="12"/>
        <v>0</v>
      </c>
      <c r="BJ46" s="2">
        <f t="shared" si="13"/>
        <v>0</v>
      </c>
      <c r="BK46" s="2">
        <f t="shared" si="14"/>
        <v>0</v>
      </c>
      <c r="BL46" s="2">
        <f t="shared" si="15"/>
        <v>0</v>
      </c>
      <c r="BM46" s="2">
        <f t="shared" si="16"/>
        <v>0</v>
      </c>
      <c r="BN46" s="2">
        <f t="shared" si="17"/>
        <v>0</v>
      </c>
      <c r="BO46" s="2">
        <f t="shared" si="18"/>
        <v>0</v>
      </c>
      <c r="BP46" s="2">
        <f t="shared" si="19"/>
        <v>0</v>
      </c>
      <c r="BQ46" s="2">
        <f t="shared" si="20"/>
        <v>0</v>
      </c>
      <c r="BR46" s="2">
        <f t="shared" si="21"/>
        <v>0</v>
      </c>
      <c r="BS46" s="2">
        <f t="shared" si="22"/>
        <v>0</v>
      </c>
      <c r="BT46" s="2">
        <f t="shared" si="23"/>
        <v>0</v>
      </c>
      <c r="BU46" s="2">
        <f t="shared" si="24"/>
        <v>0</v>
      </c>
      <c r="BV46" s="2">
        <f t="shared" si="25"/>
        <v>0</v>
      </c>
      <c r="BW46" s="2">
        <f t="shared" si="26"/>
        <v>0</v>
      </c>
      <c r="BX46" s="2">
        <f t="shared" si="27"/>
        <v>0</v>
      </c>
      <c r="BY46" s="2">
        <f t="shared" si="28"/>
        <v>0</v>
      </c>
      <c r="BZ46" s="2">
        <f t="shared" si="29"/>
        <v>0</v>
      </c>
      <c r="CA46" s="2">
        <f t="shared" si="30"/>
        <v>0</v>
      </c>
      <c r="CB46" s="2">
        <f t="shared" si="31"/>
        <v>0</v>
      </c>
      <c r="CC46" s="2">
        <f t="shared" si="32"/>
        <v>0</v>
      </c>
      <c r="CD46" s="2">
        <f t="shared" si="33"/>
        <v>0</v>
      </c>
      <c r="CE46" s="2">
        <f t="shared" si="34"/>
        <v>0</v>
      </c>
      <c r="CF46" s="2">
        <f t="shared" si="35"/>
        <v>0</v>
      </c>
      <c r="CG46" s="2">
        <f t="shared" si="36"/>
        <v>0</v>
      </c>
      <c r="CH46" s="2">
        <f t="shared" si="37"/>
        <v>0</v>
      </c>
      <c r="CI46" s="2">
        <f t="shared" si="38"/>
        <v>0</v>
      </c>
      <c r="CJ46" s="2">
        <f t="shared" si="39"/>
        <v>0</v>
      </c>
      <c r="CK46" s="2">
        <f t="shared" si="40"/>
        <v>0</v>
      </c>
      <c r="CL46" s="2">
        <f t="shared" si="41"/>
        <v>1</v>
      </c>
      <c r="CM46" s="2">
        <f t="shared" si="42"/>
        <v>1</v>
      </c>
      <c r="CN46" s="2">
        <f t="shared" si="43"/>
        <v>0</v>
      </c>
      <c r="CO46" s="2">
        <f t="shared" si="44"/>
        <v>0</v>
      </c>
      <c r="CP46" s="2">
        <f t="shared" si="45"/>
        <v>0</v>
      </c>
      <c r="CQ46" s="2">
        <f t="shared" si="46"/>
        <v>0</v>
      </c>
      <c r="CR46" s="2">
        <f t="shared" si="47"/>
        <v>0</v>
      </c>
      <c r="CS46" s="2">
        <f t="shared" si="48"/>
        <v>0</v>
      </c>
      <c r="CT46" s="2">
        <f t="shared" si="49"/>
        <v>0</v>
      </c>
      <c r="CU46" s="2">
        <f t="shared" si="50"/>
        <v>0</v>
      </c>
      <c r="CV46" s="2">
        <f t="shared" si="51"/>
        <v>0</v>
      </c>
      <c r="CW46" s="2">
        <f t="shared" si="52"/>
        <v>0</v>
      </c>
      <c r="CX46" s="2">
        <f t="shared" si="53"/>
        <v>0</v>
      </c>
      <c r="CY46" s="2">
        <f t="shared" si="54"/>
        <v>0</v>
      </c>
      <c r="CZ46" s="2">
        <f t="shared" si="55"/>
        <v>0</v>
      </c>
    </row>
    <row r="47" spans="1:104" ht="55.2" x14ac:dyDescent="0.3">
      <c r="A47" s="2" t="s">
        <v>252</v>
      </c>
      <c r="B47" s="2" t="s">
        <v>251</v>
      </c>
      <c r="C47" s="2" t="s">
        <v>246</v>
      </c>
      <c r="D47" s="2" t="s">
        <v>253</v>
      </c>
      <c r="E47" s="2" t="s">
        <v>4</v>
      </c>
      <c r="F47" s="2">
        <f t="shared" si="56"/>
        <v>0</v>
      </c>
      <c r="G47" s="2">
        <f t="shared" si="57"/>
        <v>0</v>
      </c>
      <c r="H47" s="2">
        <f t="shared" si="58"/>
        <v>1</v>
      </c>
      <c r="I47" s="2">
        <f t="shared" si="59"/>
        <v>0</v>
      </c>
      <c r="J47" s="2">
        <f t="shared" si="60"/>
        <v>0</v>
      </c>
      <c r="K47" s="2">
        <f t="shared" si="61"/>
        <v>0</v>
      </c>
      <c r="L47" s="2">
        <f t="shared" si="62"/>
        <v>0</v>
      </c>
      <c r="M47" s="2">
        <f t="shared" si="63"/>
        <v>0</v>
      </c>
      <c r="N47" s="2" t="s">
        <v>257</v>
      </c>
      <c r="P47" s="2" t="s">
        <v>254</v>
      </c>
      <c r="S47" s="2" t="s">
        <v>108</v>
      </c>
      <c r="V47" s="2" t="s">
        <v>1237</v>
      </c>
      <c r="Y47" s="2">
        <f t="shared" si="0"/>
        <v>1</v>
      </c>
      <c r="Z47" s="2">
        <f t="shared" si="1"/>
        <v>0</v>
      </c>
      <c r="AA47" s="2">
        <f t="shared" si="2"/>
        <v>1</v>
      </c>
      <c r="AB47" s="2">
        <f t="shared" si="3"/>
        <v>0</v>
      </c>
      <c r="AC47" s="2">
        <f t="shared" si="4"/>
        <v>0</v>
      </c>
      <c r="AD47" s="2">
        <f t="shared" si="64"/>
        <v>0</v>
      </c>
      <c r="AE47" s="2">
        <f t="shared" si="5"/>
        <v>0</v>
      </c>
      <c r="AF47" s="2">
        <f t="shared" si="65"/>
        <v>0</v>
      </c>
      <c r="AG47" s="2">
        <f t="shared" si="66"/>
        <v>0</v>
      </c>
      <c r="AH47" s="2">
        <f t="shared" si="67"/>
        <v>0</v>
      </c>
      <c r="AI47" s="2">
        <f t="shared" si="68"/>
        <v>0</v>
      </c>
      <c r="AJ47" s="2">
        <f t="shared" si="69"/>
        <v>0</v>
      </c>
      <c r="AK47" s="2">
        <f t="shared" si="70"/>
        <v>0</v>
      </c>
      <c r="AL47" s="2">
        <f t="shared" si="71"/>
        <v>0</v>
      </c>
      <c r="AM47" s="2">
        <f t="shared" si="72"/>
        <v>0</v>
      </c>
      <c r="AN47" s="2">
        <f t="shared" si="73"/>
        <v>0</v>
      </c>
      <c r="AO47" s="2">
        <f t="shared" si="74"/>
        <v>0</v>
      </c>
      <c r="AP47" s="2">
        <f t="shared" si="75"/>
        <v>0</v>
      </c>
      <c r="AQ47" s="2">
        <f t="shared" si="76"/>
        <v>0</v>
      </c>
      <c r="AR47" s="2">
        <f t="shared" si="77"/>
        <v>0</v>
      </c>
      <c r="AS47" s="2">
        <f t="shared" si="6"/>
        <v>0</v>
      </c>
      <c r="AT47" s="2">
        <f t="shared" si="78"/>
        <v>0</v>
      </c>
      <c r="AU47" s="2">
        <f t="shared" si="79"/>
        <v>0</v>
      </c>
      <c r="AV47" s="2">
        <f t="shared" si="80"/>
        <v>0</v>
      </c>
      <c r="AW47" s="2">
        <f t="shared" si="81"/>
        <v>0</v>
      </c>
      <c r="AX47" s="2">
        <f t="shared" si="82"/>
        <v>0</v>
      </c>
      <c r="AY47" s="2">
        <f t="shared" si="83"/>
        <v>0</v>
      </c>
      <c r="AZ47" s="2">
        <f t="shared" si="84"/>
        <v>0</v>
      </c>
      <c r="BA47" s="2">
        <f t="shared" si="85"/>
        <v>0</v>
      </c>
      <c r="BB47" s="2">
        <f t="shared" si="86"/>
        <v>0</v>
      </c>
      <c r="BC47" s="2">
        <f t="shared" si="87"/>
        <v>0</v>
      </c>
      <c r="BD47" s="2">
        <f t="shared" si="7"/>
        <v>1</v>
      </c>
      <c r="BE47" s="2">
        <f t="shared" si="8"/>
        <v>0</v>
      </c>
      <c r="BF47" s="2">
        <f t="shared" si="9"/>
        <v>0</v>
      </c>
      <c r="BG47" s="2">
        <f t="shared" si="10"/>
        <v>0</v>
      </c>
      <c r="BH47" s="2">
        <f t="shared" si="11"/>
        <v>0</v>
      </c>
      <c r="BI47" s="2">
        <f t="shared" si="12"/>
        <v>0</v>
      </c>
      <c r="BJ47" s="2">
        <f t="shared" si="13"/>
        <v>0</v>
      </c>
      <c r="BK47" s="2">
        <f t="shared" si="14"/>
        <v>1</v>
      </c>
      <c r="BL47" s="2">
        <f t="shared" si="15"/>
        <v>0</v>
      </c>
      <c r="BM47" s="2">
        <f t="shared" si="16"/>
        <v>0</v>
      </c>
      <c r="BN47" s="2">
        <f t="shared" si="17"/>
        <v>1</v>
      </c>
      <c r="BO47" s="2">
        <f t="shared" si="18"/>
        <v>0</v>
      </c>
      <c r="BP47" s="2">
        <f t="shared" si="19"/>
        <v>0</v>
      </c>
      <c r="BQ47" s="2">
        <f t="shared" si="20"/>
        <v>1</v>
      </c>
      <c r="BR47" s="2">
        <f t="shared" si="21"/>
        <v>1</v>
      </c>
      <c r="BS47" s="2">
        <f t="shared" si="22"/>
        <v>0</v>
      </c>
      <c r="BT47" s="2">
        <f t="shared" si="23"/>
        <v>0</v>
      </c>
      <c r="BU47" s="2">
        <f t="shared" si="24"/>
        <v>0</v>
      </c>
      <c r="BV47" s="2">
        <f t="shared" si="25"/>
        <v>0</v>
      </c>
      <c r="BW47" s="2">
        <f t="shared" si="26"/>
        <v>0</v>
      </c>
      <c r="BX47" s="2">
        <f t="shared" si="27"/>
        <v>0</v>
      </c>
      <c r="BY47" s="2">
        <f t="shared" si="28"/>
        <v>0</v>
      </c>
      <c r="BZ47" s="2">
        <f t="shared" si="29"/>
        <v>0</v>
      </c>
      <c r="CA47" s="2">
        <f t="shared" si="30"/>
        <v>0</v>
      </c>
      <c r="CB47" s="2">
        <f t="shared" si="31"/>
        <v>0</v>
      </c>
      <c r="CC47" s="2">
        <f t="shared" si="32"/>
        <v>0</v>
      </c>
      <c r="CD47" s="2">
        <f t="shared" si="33"/>
        <v>0</v>
      </c>
      <c r="CE47" s="2">
        <f t="shared" si="34"/>
        <v>0</v>
      </c>
      <c r="CF47" s="2">
        <f t="shared" si="35"/>
        <v>0</v>
      </c>
      <c r="CG47" s="2">
        <f t="shared" si="36"/>
        <v>0</v>
      </c>
      <c r="CH47" s="2">
        <f t="shared" si="37"/>
        <v>0</v>
      </c>
      <c r="CI47" s="2">
        <f t="shared" si="38"/>
        <v>0</v>
      </c>
      <c r="CJ47" s="2">
        <f t="shared" si="39"/>
        <v>0</v>
      </c>
      <c r="CK47" s="2">
        <f t="shared" si="40"/>
        <v>0</v>
      </c>
      <c r="CL47" s="2">
        <f t="shared" si="41"/>
        <v>0</v>
      </c>
      <c r="CM47" s="2">
        <f t="shared" si="42"/>
        <v>0</v>
      </c>
      <c r="CN47" s="2">
        <f t="shared" si="43"/>
        <v>0</v>
      </c>
      <c r="CO47" s="2">
        <f t="shared" si="44"/>
        <v>0</v>
      </c>
      <c r="CP47" s="2">
        <f t="shared" si="45"/>
        <v>0</v>
      </c>
      <c r="CQ47" s="2">
        <f t="shared" si="46"/>
        <v>0</v>
      </c>
      <c r="CR47" s="2">
        <f t="shared" si="47"/>
        <v>0</v>
      </c>
      <c r="CS47" s="2">
        <f t="shared" si="48"/>
        <v>0</v>
      </c>
      <c r="CT47" s="2">
        <f t="shared" si="49"/>
        <v>0</v>
      </c>
      <c r="CU47" s="2">
        <f t="shared" si="50"/>
        <v>0</v>
      </c>
      <c r="CV47" s="2">
        <f t="shared" si="51"/>
        <v>0</v>
      </c>
      <c r="CW47" s="2">
        <f t="shared" si="52"/>
        <v>0</v>
      </c>
      <c r="CX47" s="2">
        <f t="shared" si="53"/>
        <v>0</v>
      </c>
      <c r="CY47" s="2">
        <f t="shared" si="54"/>
        <v>0</v>
      </c>
      <c r="CZ47" s="2">
        <f t="shared" si="55"/>
        <v>0</v>
      </c>
    </row>
    <row r="48" spans="1:104" ht="41.4" x14ac:dyDescent="0.3">
      <c r="A48" s="2" t="s">
        <v>255</v>
      </c>
      <c r="B48" s="2" t="s">
        <v>256</v>
      </c>
      <c r="C48" s="2" t="s">
        <v>246</v>
      </c>
      <c r="D48" s="2">
        <v>76</v>
      </c>
      <c r="E48" s="2" t="s">
        <v>4</v>
      </c>
      <c r="F48" s="2">
        <f t="shared" si="56"/>
        <v>0</v>
      </c>
      <c r="G48" s="2">
        <f t="shared" si="57"/>
        <v>0</v>
      </c>
      <c r="H48" s="2">
        <f t="shared" si="58"/>
        <v>1</v>
      </c>
      <c r="I48" s="2">
        <f t="shared" si="59"/>
        <v>0</v>
      </c>
      <c r="J48" s="2">
        <f t="shared" si="60"/>
        <v>0</v>
      </c>
      <c r="K48" s="2">
        <f t="shared" si="61"/>
        <v>0</v>
      </c>
      <c r="L48" s="2">
        <f t="shared" si="62"/>
        <v>0</v>
      </c>
      <c r="M48" s="2">
        <f t="shared" si="63"/>
        <v>0</v>
      </c>
      <c r="N48" s="2" t="s">
        <v>40</v>
      </c>
      <c r="P48" s="2" t="s">
        <v>28</v>
      </c>
      <c r="S48" s="2" t="s">
        <v>108</v>
      </c>
      <c r="V48" s="2" t="s">
        <v>1237</v>
      </c>
      <c r="Y48" s="2">
        <f t="shared" si="0"/>
        <v>1</v>
      </c>
      <c r="Z48" s="2">
        <f t="shared" si="1"/>
        <v>0</v>
      </c>
      <c r="AA48" s="2">
        <f t="shared" si="2"/>
        <v>1</v>
      </c>
      <c r="AB48" s="2">
        <f t="shared" si="3"/>
        <v>0</v>
      </c>
      <c r="AC48" s="2">
        <f t="shared" si="4"/>
        <v>0</v>
      </c>
      <c r="AD48" s="2">
        <f t="shared" si="64"/>
        <v>0</v>
      </c>
      <c r="AE48" s="2">
        <f t="shared" si="5"/>
        <v>0</v>
      </c>
      <c r="AF48" s="2">
        <f t="shared" si="65"/>
        <v>0</v>
      </c>
      <c r="AG48" s="2">
        <f t="shared" si="66"/>
        <v>0</v>
      </c>
      <c r="AH48" s="2">
        <f t="shared" si="67"/>
        <v>0</v>
      </c>
      <c r="AI48" s="2">
        <f t="shared" si="68"/>
        <v>0</v>
      </c>
      <c r="AJ48" s="2">
        <f t="shared" si="69"/>
        <v>0</v>
      </c>
      <c r="AK48" s="2">
        <f t="shared" si="70"/>
        <v>0</v>
      </c>
      <c r="AL48" s="2">
        <f t="shared" si="71"/>
        <v>0</v>
      </c>
      <c r="AM48" s="2">
        <f t="shared" si="72"/>
        <v>0</v>
      </c>
      <c r="AN48" s="2">
        <f t="shared" si="73"/>
        <v>0</v>
      </c>
      <c r="AO48" s="2">
        <f t="shared" si="74"/>
        <v>0</v>
      </c>
      <c r="AP48" s="2">
        <f t="shared" si="75"/>
        <v>0</v>
      </c>
      <c r="AQ48" s="2">
        <f t="shared" si="76"/>
        <v>0</v>
      </c>
      <c r="AR48" s="2">
        <f t="shared" si="77"/>
        <v>0</v>
      </c>
      <c r="AS48" s="2">
        <f t="shared" si="6"/>
        <v>0</v>
      </c>
      <c r="AT48" s="2">
        <f t="shared" si="78"/>
        <v>0</v>
      </c>
      <c r="AU48" s="2">
        <f t="shared" si="79"/>
        <v>0</v>
      </c>
      <c r="AV48" s="2">
        <f t="shared" si="80"/>
        <v>0</v>
      </c>
      <c r="AW48" s="2">
        <f t="shared" si="81"/>
        <v>0</v>
      </c>
      <c r="AX48" s="2">
        <f t="shared" si="82"/>
        <v>0</v>
      </c>
      <c r="AY48" s="2">
        <f t="shared" si="83"/>
        <v>0</v>
      </c>
      <c r="AZ48" s="2">
        <f t="shared" si="84"/>
        <v>0</v>
      </c>
      <c r="BA48" s="2">
        <f t="shared" si="85"/>
        <v>0</v>
      </c>
      <c r="BB48" s="2">
        <f t="shared" si="86"/>
        <v>0</v>
      </c>
      <c r="BC48" s="2">
        <f t="shared" si="87"/>
        <v>0</v>
      </c>
      <c r="BD48" s="2">
        <f t="shared" si="7"/>
        <v>1</v>
      </c>
      <c r="BE48" s="2">
        <f t="shared" si="8"/>
        <v>0</v>
      </c>
      <c r="BF48" s="2">
        <f t="shared" si="9"/>
        <v>0</v>
      </c>
      <c r="BG48" s="2">
        <f t="shared" si="10"/>
        <v>0</v>
      </c>
      <c r="BH48" s="2">
        <f t="shared" si="11"/>
        <v>0</v>
      </c>
      <c r="BI48" s="2">
        <f t="shared" si="12"/>
        <v>0</v>
      </c>
      <c r="BJ48" s="2">
        <f t="shared" si="13"/>
        <v>0</v>
      </c>
      <c r="BK48" s="2">
        <f t="shared" si="14"/>
        <v>0</v>
      </c>
      <c r="BL48" s="2">
        <f t="shared" si="15"/>
        <v>0</v>
      </c>
      <c r="BM48" s="2">
        <f t="shared" si="16"/>
        <v>0</v>
      </c>
      <c r="BN48" s="2">
        <f t="shared" si="17"/>
        <v>0</v>
      </c>
      <c r="BO48" s="2">
        <f t="shared" si="18"/>
        <v>0</v>
      </c>
      <c r="BP48" s="2">
        <f t="shared" si="19"/>
        <v>0</v>
      </c>
      <c r="BQ48" s="2">
        <f t="shared" si="20"/>
        <v>0</v>
      </c>
      <c r="BR48" s="2">
        <f t="shared" si="21"/>
        <v>0</v>
      </c>
      <c r="BS48" s="2">
        <f t="shared" si="22"/>
        <v>0</v>
      </c>
      <c r="BT48" s="2">
        <f t="shared" si="23"/>
        <v>1</v>
      </c>
      <c r="BU48" s="2">
        <f t="shared" si="24"/>
        <v>0</v>
      </c>
      <c r="BV48" s="2">
        <f t="shared" si="25"/>
        <v>0</v>
      </c>
      <c r="BW48" s="2">
        <f t="shared" si="26"/>
        <v>0</v>
      </c>
      <c r="BX48" s="2">
        <f t="shared" si="27"/>
        <v>0</v>
      </c>
      <c r="BY48" s="2">
        <f t="shared" si="28"/>
        <v>0</v>
      </c>
      <c r="BZ48" s="2">
        <f t="shared" si="29"/>
        <v>0</v>
      </c>
      <c r="CA48" s="2">
        <f t="shared" si="30"/>
        <v>0</v>
      </c>
      <c r="CB48" s="2">
        <f t="shared" si="31"/>
        <v>0</v>
      </c>
      <c r="CC48" s="2">
        <f t="shared" si="32"/>
        <v>0</v>
      </c>
      <c r="CD48" s="2">
        <f t="shared" si="33"/>
        <v>0</v>
      </c>
      <c r="CE48" s="2">
        <f t="shared" si="34"/>
        <v>0</v>
      </c>
      <c r="CF48" s="2">
        <f t="shared" si="35"/>
        <v>0</v>
      </c>
      <c r="CG48" s="2">
        <f t="shared" si="36"/>
        <v>0</v>
      </c>
      <c r="CH48" s="2">
        <f t="shared" si="37"/>
        <v>0</v>
      </c>
      <c r="CI48" s="2">
        <f t="shared" si="38"/>
        <v>0</v>
      </c>
      <c r="CJ48" s="2">
        <f t="shared" si="39"/>
        <v>0</v>
      </c>
      <c r="CK48" s="2">
        <f t="shared" si="40"/>
        <v>0</v>
      </c>
      <c r="CL48" s="2">
        <f t="shared" si="41"/>
        <v>0</v>
      </c>
      <c r="CM48" s="2">
        <f t="shared" si="42"/>
        <v>0</v>
      </c>
      <c r="CN48" s="2">
        <f t="shared" si="43"/>
        <v>0</v>
      </c>
      <c r="CO48" s="2">
        <f t="shared" si="44"/>
        <v>0</v>
      </c>
      <c r="CP48" s="2">
        <f t="shared" si="45"/>
        <v>0</v>
      </c>
      <c r="CQ48" s="2">
        <f t="shared" si="46"/>
        <v>0</v>
      </c>
      <c r="CR48" s="2">
        <f t="shared" si="47"/>
        <v>0</v>
      </c>
      <c r="CS48" s="2">
        <f t="shared" si="48"/>
        <v>0</v>
      </c>
      <c r="CT48" s="2">
        <f t="shared" si="49"/>
        <v>0</v>
      </c>
      <c r="CU48" s="2">
        <f t="shared" si="50"/>
        <v>0</v>
      </c>
      <c r="CV48" s="2">
        <f t="shared" si="51"/>
        <v>0</v>
      </c>
      <c r="CW48" s="2">
        <f t="shared" si="52"/>
        <v>0</v>
      </c>
      <c r="CX48" s="2">
        <f t="shared" si="53"/>
        <v>0</v>
      </c>
      <c r="CY48" s="2">
        <f t="shared" si="54"/>
        <v>0</v>
      </c>
      <c r="CZ48" s="2">
        <f t="shared" si="55"/>
        <v>0</v>
      </c>
    </row>
    <row r="49" spans="1:104" ht="27.6" x14ac:dyDescent="0.3">
      <c r="A49" s="2" t="s">
        <v>258</v>
      </c>
      <c r="B49" s="2" t="s">
        <v>259</v>
      </c>
      <c r="C49" s="2" t="s">
        <v>246</v>
      </c>
      <c r="D49" s="2">
        <v>77</v>
      </c>
      <c r="E49" s="2" t="s">
        <v>4</v>
      </c>
      <c r="F49" s="2">
        <f t="shared" si="56"/>
        <v>0</v>
      </c>
      <c r="G49" s="2">
        <f t="shared" si="57"/>
        <v>0</v>
      </c>
      <c r="H49" s="2">
        <f t="shared" si="58"/>
        <v>1</v>
      </c>
      <c r="I49" s="2">
        <f t="shared" si="59"/>
        <v>0</v>
      </c>
      <c r="J49" s="2">
        <f t="shared" si="60"/>
        <v>0</v>
      </c>
      <c r="K49" s="2">
        <f t="shared" si="61"/>
        <v>0</v>
      </c>
      <c r="L49" s="2">
        <f t="shared" si="62"/>
        <v>0</v>
      </c>
      <c r="M49" s="2">
        <f t="shared" si="63"/>
        <v>0</v>
      </c>
      <c r="N49" s="2" t="s">
        <v>124</v>
      </c>
      <c r="P49" s="2" t="s">
        <v>27</v>
      </c>
      <c r="R49" s="2" t="s">
        <v>57</v>
      </c>
      <c r="S49" s="2" t="s">
        <v>108</v>
      </c>
      <c r="V49" s="2" t="s">
        <v>1237</v>
      </c>
      <c r="Y49" s="2">
        <f t="shared" si="0"/>
        <v>1</v>
      </c>
      <c r="Z49" s="2">
        <f t="shared" si="1"/>
        <v>0</v>
      </c>
      <c r="AA49" s="2">
        <f t="shared" si="2"/>
        <v>1</v>
      </c>
      <c r="AB49" s="2">
        <f t="shared" si="3"/>
        <v>0</v>
      </c>
      <c r="AC49" s="2">
        <f t="shared" si="4"/>
        <v>1</v>
      </c>
      <c r="AD49" s="2">
        <f t="shared" si="64"/>
        <v>0</v>
      </c>
      <c r="AE49" s="2">
        <f t="shared" si="5"/>
        <v>0</v>
      </c>
      <c r="AF49" s="2">
        <f t="shared" si="65"/>
        <v>0</v>
      </c>
      <c r="AG49" s="2">
        <f t="shared" si="66"/>
        <v>0</v>
      </c>
      <c r="AH49" s="2">
        <f t="shared" si="67"/>
        <v>0</v>
      </c>
      <c r="AI49" s="2">
        <f t="shared" si="68"/>
        <v>0</v>
      </c>
      <c r="AJ49" s="2">
        <f t="shared" si="69"/>
        <v>0</v>
      </c>
      <c r="AK49" s="2">
        <f t="shared" si="70"/>
        <v>0</v>
      </c>
      <c r="AL49" s="2">
        <f t="shared" si="71"/>
        <v>0</v>
      </c>
      <c r="AM49" s="2">
        <f t="shared" si="72"/>
        <v>0</v>
      </c>
      <c r="AN49" s="2">
        <f t="shared" si="73"/>
        <v>0</v>
      </c>
      <c r="AO49" s="2">
        <f t="shared" si="74"/>
        <v>0</v>
      </c>
      <c r="AP49" s="2">
        <f t="shared" si="75"/>
        <v>0</v>
      </c>
      <c r="AQ49" s="2">
        <f t="shared" si="76"/>
        <v>0</v>
      </c>
      <c r="AR49" s="2">
        <f t="shared" si="77"/>
        <v>0</v>
      </c>
      <c r="AS49" s="2">
        <f t="shared" si="6"/>
        <v>0</v>
      </c>
      <c r="AT49" s="2">
        <f t="shared" si="78"/>
        <v>0</v>
      </c>
      <c r="AU49" s="2">
        <f t="shared" si="79"/>
        <v>0</v>
      </c>
      <c r="AV49" s="2">
        <f t="shared" si="80"/>
        <v>0</v>
      </c>
      <c r="AW49" s="2">
        <f t="shared" si="81"/>
        <v>0</v>
      </c>
      <c r="AX49" s="2">
        <f t="shared" si="82"/>
        <v>0</v>
      </c>
      <c r="AY49" s="2">
        <f t="shared" si="83"/>
        <v>0</v>
      </c>
      <c r="AZ49" s="2">
        <f t="shared" si="84"/>
        <v>0</v>
      </c>
      <c r="BA49" s="2">
        <f t="shared" si="85"/>
        <v>0</v>
      </c>
      <c r="BB49" s="2">
        <f t="shared" si="86"/>
        <v>0</v>
      </c>
      <c r="BC49" s="2">
        <f t="shared" si="87"/>
        <v>0</v>
      </c>
      <c r="BD49" s="2">
        <f t="shared" si="7"/>
        <v>1</v>
      </c>
      <c r="BE49" s="2">
        <f t="shared" si="8"/>
        <v>0</v>
      </c>
      <c r="BF49" s="2">
        <f t="shared" si="9"/>
        <v>0</v>
      </c>
      <c r="BG49" s="2">
        <f t="shared" si="10"/>
        <v>0</v>
      </c>
      <c r="BH49" s="2">
        <f t="shared" si="11"/>
        <v>1</v>
      </c>
      <c r="BI49" s="2">
        <f t="shared" si="12"/>
        <v>0</v>
      </c>
      <c r="BJ49" s="2">
        <f t="shared" si="13"/>
        <v>0</v>
      </c>
      <c r="BK49" s="2">
        <f t="shared" si="14"/>
        <v>0</v>
      </c>
      <c r="BL49" s="2">
        <f t="shared" si="15"/>
        <v>0</v>
      </c>
      <c r="BM49" s="2">
        <f t="shared" si="16"/>
        <v>0</v>
      </c>
      <c r="BN49" s="2">
        <f t="shared" si="17"/>
        <v>0</v>
      </c>
      <c r="BO49" s="2">
        <f t="shared" si="18"/>
        <v>0</v>
      </c>
      <c r="BP49" s="2">
        <f t="shared" si="19"/>
        <v>0</v>
      </c>
      <c r="BQ49" s="2">
        <f t="shared" si="20"/>
        <v>0</v>
      </c>
      <c r="BR49" s="2">
        <f t="shared" si="21"/>
        <v>0</v>
      </c>
      <c r="BS49" s="2">
        <f t="shared" si="22"/>
        <v>1</v>
      </c>
      <c r="BT49" s="2">
        <f t="shared" si="23"/>
        <v>0</v>
      </c>
      <c r="BU49" s="2">
        <f t="shared" si="24"/>
        <v>0</v>
      </c>
      <c r="BV49" s="2">
        <f t="shared" si="25"/>
        <v>0</v>
      </c>
      <c r="BW49" s="2">
        <f t="shared" si="26"/>
        <v>0</v>
      </c>
      <c r="BX49" s="2">
        <f t="shared" si="27"/>
        <v>0</v>
      </c>
      <c r="BY49" s="2">
        <f t="shared" si="28"/>
        <v>0</v>
      </c>
      <c r="BZ49" s="2">
        <f t="shared" si="29"/>
        <v>0</v>
      </c>
      <c r="CA49" s="2">
        <f t="shared" si="30"/>
        <v>0</v>
      </c>
      <c r="CB49" s="2">
        <f t="shared" si="31"/>
        <v>0</v>
      </c>
      <c r="CC49" s="2">
        <f t="shared" si="32"/>
        <v>0</v>
      </c>
      <c r="CD49" s="2">
        <f t="shared" si="33"/>
        <v>0</v>
      </c>
      <c r="CE49" s="2">
        <f t="shared" si="34"/>
        <v>0</v>
      </c>
      <c r="CF49" s="2">
        <f t="shared" si="35"/>
        <v>0</v>
      </c>
      <c r="CG49" s="2">
        <f t="shared" si="36"/>
        <v>0</v>
      </c>
      <c r="CH49" s="2">
        <f t="shared" si="37"/>
        <v>0</v>
      </c>
      <c r="CI49" s="2">
        <f t="shared" si="38"/>
        <v>0</v>
      </c>
      <c r="CJ49" s="2">
        <f t="shared" si="39"/>
        <v>0</v>
      </c>
      <c r="CK49" s="2">
        <f t="shared" si="40"/>
        <v>0</v>
      </c>
      <c r="CL49" s="2">
        <f t="shared" si="41"/>
        <v>1</v>
      </c>
      <c r="CM49" s="2">
        <f t="shared" si="42"/>
        <v>0</v>
      </c>
      <c r="CN49" s="2">
        <f t="shared" si="43"/>
        <v>0</v>
      </c>
      <c r="CO49" s="2">
        <f t="shared" si="44"/>
        <v>0</v>
      </c>
      <c r="CP49" s="2">
        <f t="shared" si="45"/>
        <v>0</v>
      </c>
      <c r="CQ49" s="2">
        <f t="shared" si="46"/>
        <v>0</v>
      </c>
      <c r="CR49" s="2">
        <f t="shared" si="47"/>
        <v>0</v>
      </c>
      <c r="CS49" s="2">
        <f t="shared" si="48"/>
        <v>0</v>
      </c>
      <c r="CT49" s="2">
        <f t="shared" si="49"/>
        <v>0</v>
      </c>
      <c r="CU49" s="2">
        <f t="shared" si="50"/>
        <v>0</v>
      </c>
      <c r="CV49" s="2">
        <f t="shared" si="51"/>
        <v>0</v>
      </c>
      <c r="CW49" s="2">
        <f t="shared" si="52"/>
        <v>0</v>
      </c>
      <c r="CX49" s="2">
        <f t="shared" si="53"/>
        <v>0</v>
      </c>
      <c r="CY49" s="2">
        <f t="shared" si="54"/>
        <v>0</v>
      </c>
      <c r="CZ49" s="2">
        <f t="shared" si="55"/>
        <v>0</v>
      </c>
    </row>
    <row r="50" spans="1:104" ht="69" x14ac:dyDescent="0.3">
      <c r="A50" s="2" t="s">
        <v>260</v>
      </c>
      <c r="B50" s="2" t="s">
        <v>261</v>
      </c>
      <c r="C50" s="2" t="s">
        <v>246</v>
      </c>
      <c r="D50" s="2">
        <v>78</v>
      </c>
      <c r="E50" s="2" t="s">
        <v>4</v>
      </c>
      <c r="F50" s="2">
        <f t="shared" si="56"/>
        <v>0</v>
      </c>
      <c r="G50" s="2">
        <f t="shared" si="57"/>
        <v>0</v>
      </c>
      <c r="H50" s="2">
        <f t="shared" si="58"/>
        <v>1</v>
      </c>
      <c r="I50" s="2">
        <f t="shared" si="59"/>
        <v>0</v>
      </c>
      <c r="J50" s="2">
        <f t="shared" si="60"/>
        <v>0</v>
      </c>
      <c r="K50" s="2">
        <f t="shared" si="61"/>
        <v>0</v>
      </c>
      <c r="L50" s="2">
        <f t="shared" si="62"/>
        <v>0</v>
      </c>
      <c r="M50" s="2">
        <f t="shared" si="63"/>
        <v>0</v>
      </c>
      <c r="N50" s="2" t="s">
        <v>262</v>
      </c>
      <c r="O50" s="2" t="s">
        <v>49</v>
      </c>
      <c r="P50" s="2" t="s">
        <v>263</v>
      </c>
      <c r="S50" s="2" t="s">
        <v>108</v>
      </c>
      <c r="V50" s="2" t="s">
        <v>1237</v>
      </c>
      <c r="Y50" s="2">
        <f t="shared" si="0"/>
        <v>1</v>
      </c>
      <c r="Z50" s="2">
        <f t="shared" si="1"/>
        <v>1</v>
      </c>
      <c r="AA50" s="2">
        <f t="shared" si="2"/>
        <v>1</v>
      </c>
      <c r="AB50" s="2">
        <f t="shared" si="3"/>
        <v>0</v>
      </c>
      <c r="AC50" s="2">
        <f t="shared" si="4"/>
        <v>0</v>
      </c>
      <c r="AD50" s="2">
        <f t="shared" si="64"/>
        <v>0</v>
      </c>
      <c r="AE50" s="2">
        <f t="shared" si="5"/>
        <v>0</v>
      </c>
      <c r="AF50" s="2">
        <f t="shared" si="65"/>
        <v>0</v>
      </c>
      <c r="AG50" s="2">
        <f t="shared" si="66"/>
        <v>0</v>
      </c>
      <c r="AH50" s="2">
        <f t="shared" si="67"/>
        <v>0</v>
      </c>
      <c r="AI50" s="2">
        <f t="shared" si="68"/>
        <v>0</v>
      </c>
      <c r="AJ50" s="2">
        <f t="shared" si="69"/>
        <v>0</v>
      </c>
      <c r="AK50" s="2">
        <f t="shared" si="70"/>
        <v>0</v>
      </c>
      <c r="AL50" s="2">
        <f t="shared" si="71"/>
        <v>0</v>
      </c>
      <c r="AM50" s="2">
        <f t="shared" si="72"/>
        <v>0</v>
      </c>
      <c r="AN50" s="2">
        <f t="shared" si="73"/>
        <v>0</v>
      </c>
      <c r="AO50" s="2">
        <f t="shared" si="74"/>
        <v>0</v>
      </c>
      <c r="AP50" s="2">
        <f t="shared" si="75"/>
        <v>0</v>
      </c>
      <c r="AQ50" s="2">
        <f t="shared" si="76"/>
        <v>0</v>
      </c>
      <c r="AR50" s="2">
        <f t="shared" si="77"/>
        <v>0</v>
      </c>
      <c r="AS50" s="2">
        <f t="shared" si="6"/>
        <v>0</v>
      </c>
      <c r="AT50" s="2">
        <f t="shared" si="78"/>
        <v>0</v>
      </c>
      <c r="AU50" s="2">
        <f t="shared" si="79"/>
        <v>0</v>
      </c>
      <c r="AV50" s="2">
        <f t="shared" si="80"/>
        <v>0</v>
      </c>
      <c r="AW50" s="2">
        <f t="shared" si="81"/>
        <v>0</v>
      </c>
      <c r="AX50" s="2">
        <f t="shared" si="82"/>
        <v>0</v>
      </c>
      <c r="AY50" s="2">
        <f t="shared" si="83"/>
        <v>0</v>
      </c>
      <c r="AZ50" s="2">
        <f t="shared" si="84"/>
        <v>0</v>
      </c>
      <c r="BA50" s="2">
        <f t="shared" si="85"/>
        <v>0</v>
      </c>
      <c r="BB50" s="2">
        <f t="shared" si="86"/>
        <v>0</v>
      </c>
      <c r="BC50" s="2">
        <f t="shared" si="87"/>
        <v>0</v>
      </c>
      <c r="BD50" s="2">
        <f t="shared" si="7"/>
        <v>1</v>
      </c>
      <c r="BE50" s="2">
        <f t="shared" si="8"/>
        <v>0</v>
      </c>
      <c r="BF50" s="2">
        <f t="shared" si="9"/>
        <v>0</v>
      </c>
      <c r="BG50" s="2">
        <f t="shared" si="10"/>
        <v>1</v>
      </c>
      <c r="BH50" s="2">
        <f t="shared" si="11"/>
        <v>1</v>
      </c>
      <c r="BI50" s="2">
        <f t="shared" si="12"/>
        <v>0</v>
      </c>
      <c r="BJ50" s="2">
        <f t="shared" si="13"/>
        <v>0</v>
      </c>
      <c r="BK50" s="2">
        <f t="shared" si="14"/>
        <v>0</v>
      </c>
      <c r="BL50" s="2">
        <f t="shared" si="15"/>
        <v>0</v>
      </c>
      <c r="BM50" s="2">
        <f t="shared" si="16"/>
        <v>0</v>
      </c>
      <c r="BN50" s="2">
        <f t="shared" si="17"/>
        <v>0</v>
      </c>
      <c r="BO50" s="2">
        <f t="shared" si="18"/>
        <v>0</v>
      </c>
      <c r="BP50" s="2">
        <f t="shared" si="19"/>
        <v>0</v>
      </c>
      <c r="BQ50" s="2">
        <f t="shared" si="20"/>
        <v>0</v>
      </c>
      <c r="BR50" s="2">
        <f t="shared" si="21"/>
        <v>1</v>
      </c>
      <c r="BS50" s="2">
        <f t="shared" si="22"/>
        <v>1</v>
      </c>
      <c r="BT50" s="2">
        <f t="shared" si="23"/>
        <v>0</v>
      </c>
      <c r="BU50" s="2">
        <f t="shared" si="24"/>
        <v>0</v>
      </c>
      <c r="BV50" s="2">
        <f t="shared" si="25"/>
        <v>0</v>
      </c>
      <c r="BW50" s="2">
        <f t="shared" si="26"/>
        <v>0</v>
      </c>
      <c r="BX50" s="2">
        <f t="shared" si="27"/>
        <v>0</v>
      </c>
      <c r="BY50" s="2">
        <f t="shared" si="28"/>
        <v>0</v>
      </c>
      <c r="BZ50" s="2">
        <f t="shared" si="29"/>
        <v>0</v>
      </c>
      <c r="CA50" s="2">
        <f t="shared" si="30"/>
        <v>0</v>
      </c>
      <c r="CB50" s="2">
        <f t="shared" si="31"/>
        <v>0</v>
      </c>
      <c r="CC50" s="2">
        <f t="shared" si="32"/>
        <v>1</v>
      </c>
      <c r="CD50" s="2">
        <f t="shared" si="33"/>
        <v>0</v>
      </c>
      <c r="CE50" s="2">
        <f t="shared" si="34"/>
        <v>0</v>
      </c>
      <c r="CF50" s="2">
        <f t="shared" si="35"/>
        <v>0</v>
      </c>
      <c r="CG50" s="2">
        <f t="shared" si="36"/>
        <v>0</v>
      </c>
      <c r="CH50" s="2">
        <f t="shared" si="37"/>
        <v>0</v>
      </c>
      <c r="CI50" s="2">
        <f t="shared" si="38"/>
        <v>0</v>
      </c>
      <c r="CJ50" s="2">
        <f t="shared" si="39"/>
        <v>0</v>
      </c>
      <c r="CK50" s="2">
        <f t="shared" si="40"/>
        <v>0</v>
      </c>
      <c r="CL50" s="2">
        <f t="shared" si="41"/>
        <v>0</v>
      </c>
      <c r="CM50" s="2">
        <f t="shared" si="42"/>
        <v>0</v>
      </c>
      <c r="CN50" s="2">
        <f t="shared" si="43"/>
        <v>0</v>
      </c>
      <c r="CO50" s="2">
        <f t="shared" si="44"/>
        <v>0</v>
      </c>
      <c r="CP50" s="2">
        <f t="shared" si="45"/>
        <v>0</v>
      </c>
      <c r="CQ50" s="2">
        <f t="shared" si="46"/>
        <v>0</v>
      </c>
      <c r="CR50" s="2">
        <f t="shared" si="47"/>
        <v>0</v>
      </c>
      <c r="CS50" s="2">
        <f t="shared" si="48"/>
        <v>0</v>
      </c>
      <c r="CT50" s="2">
        <f t="shared" si="49"/>
        <v>0</v>
      </c>
      <c r="CU50" s="2">
        <f t="shared" si="50"/>
        <v>0</v>
      </c>
      <c r="CV50" s="2">
        <f t="shared" si="51"/>
        <v>0</v>
      </c>
      <c r="CW50" s="2">
        <f t="shared" si="52"/>
        <v>0</v>
      </c>
      <c r="CX50" s="2">
        <f t="shared" si="53"/>
        <v>0</v>
      </c>
      <c r="CY50" s="2">
        <f t="shared" si="54"/>
        <v>0</v>
      </c>
      <c r="CZ50" s="2">
        <f t="shared" si="55"/>
        <v>0</v>
      </c>
    </row>
    <row r="51" spans="1:104" ht="96.6" x14ac:dyDescent="0.3">
      <c r="A51" s="2" t="s">
        <v>265</v>
      </c>
      <c r="B51" s="2" t="s">
        <v>266</v>
      </c>
      <c r="C51" s="2" t="s">
        <v>264</v>
      </c>
      <c r="D51" s="2" t="s">
        <v>270</v>
      </c>
      <c r="E51" s="2" t="s">
        <v>4</v>
      </c>
      <c r="F51" s="2">
        <f t="shared" si="56"/>
        <v>0</v>
      </c>
      <c r="G51" s="2">
        <f t="shared" si="57"/>
        <v>0</v>
      </c>
      <c r="H51" s="2">
        <f t="shared" si="58"/>
        <v>1</v>
      </c>
      <c r="I51" s="2">
        <f t="shared" si="59"/>
        <v>0</v>
      </c>
      <c r="J51" s="2">
        <f t="shared" si="60"/>
        <v>0</v>
      </c>
      <c r="K51" s="2">
        <f t="shared" si="61"/>
        <v>0</v>
      </c>
      <c r="L51" s="2">
        <f t="shared" si="62"/>
        <v>0</v>
      </c>
      <c r="M51" s="2">
        <f t="shared" si="63"/>
        <v>0</v>
      </c>
      <c r="N51" s="2" t="s">
        <v>269</v>
      </c>
      <c r="R51" s="2" t="s">
        <v>268</v>
      </c>
      <c r="S51" s="2" t="s">
        <v>63</v>
      </c>
      <c r="T51" s="2" t="s">
        <v>267</v>
      </c>
      <c r="U51" s="2" t="s">
        <v>131</v>
      </c>
      <c r="V51" s="2" t="s">
        <v>1237</v>
      </c>
      <c r="Y51" s="2">
        <f t="shared" si="0"/>
        <v>1</v>
      </c>
      <c r="Z51" s="2">
        <f t="shared" si="1"/>
        <v>0</v>
      </c>
      <c r="AA51" s="2">
        <f t="shared" si="2"/>
        <v>0</v>
      </c>
      <c r="AB51" s="2">
        <f t="shared" si="3"/>
        <v>0</v>
      </c>
      <c r="AC51" s="2">
        <f t="shared" si="4"/>
        <v>1</v>
      </c>
      <c r="AD51" s="2">
        <f t="shared" si="64"/>
        <v>1</v>
      </c>
      <c r="AE51" s="2">
        <f t="shared" si="5"/>
        <v>0</v>
      </c>
      <c r="AF51" s="2">
        <f t="shared" si="65"/>
        <v>0</v>
      </c>
      <c r="AG51" s="2">
        <f t="shared" si="66"/>
        <v>0</v>
      </c>
      <c r="AH51" s="2">
        <f t="shared" si="67"/>
        <v>1</v>
      </c>
      <c r="AI51" s="2">
        <f t="shared" si="68"/>
        <v>1</v>
      </c>
      <c r="AJ51" s="2">
        <f t="shared" si="69"/>
        <v>0</v>
      </c>
      <c r="AK51" s="2">
        <f t="shared" si="70"/>
        <v>0</v>
      </c>
      <c r="AL51" s="2">
        <f t="shared" si="71"/>
        <v>0</v>
      </c>
      <c r="AM51" s="2">
        <f t="shared" si="72"/>
        <v>1</v>
      </c>
      <c r="AN51" s="2">
        <f t="shared" si="73"/>
        <v>0</v>
      </c>
      <c r="AO51" s="2">
        <f t="shared" si="74"/>
        <v>0</v>
      </c>
      <c r="AP51" s="2">
        <f t="shared" si="75"/>
        <v>1</v>
      </c>
      <c r="AQ51" s="2">
        <f t="shared" si="76"/>
        <v>0</v>
      </c>
      <c r="AR51" s="2">
        <f t="shared" si="77"/>
        <v>0</v>
      </c>
      <c r="AS51" s="2">
        <f t="shared" si="6"/>
        <v>0</v>
      </c>
      <c r="AT51" s="2">
        <f t="shared" si="78"/>
        <v>0</v>
      </c>
      <c r="AU51" s="2">
        <f t="shared" si="79"/>
        <v>0</v>
      </c>
      <c r="AV51" s="2">
        <f t="shared" si="80"/>
        <v>0</v>
      </c>
      <c r="AW51" s="2">
        <f t="shared" si="81"/>
        <v>0</v>
      </c>
      <c r="AX51" s="2">
        <f t="shared" si="82"/>
        <v>0</v>
      </c>
      <c r="AY51" s="2">
        <f t="shared" si="83"/>
        <v>0</v>
      </c>
      <c r="AZ51" s="2">
        <f t="shared" si="84"/>
        <v>0</v>
      </c>
      <c r="BA51" s="2">
        <f t="shared" si="85"/>
        <v>0</v>
      </c>
      <c r="BB51" s="2">
        <f t="shared" si="86"/>
        <v>0</v>
      </c>
      <c r="BC51" s="2">
        <f t="shared" si="87"/>
        <v>0</v>
      </c>
      <c r="BD51" s="2">
        <f t="shared" si="7"/>
        <v>0</v>
      </c>
      <c r="BE51" s="2">
        <f t="shared" si="8"/>
        <v>1</v>
      </c>
      <c r="BF51" s="2">
        <f t="shared" si="9"/>
        <v>0</v>
      </c>
      <c r="BG51" s="2">
        <f t="shared" si="10"/>
        <v>0</v>
      </c>
      <c r="BH51" s="2">
        <f t="shared" si="11"/>
        <v>1</v>
      </c>
      <c r="BI51" s="2">
        <f t="shared" si="12"/>
        <v>1</v>
      </c>
      <c r="BJ51" s="2">
        <f t="shared" si="13"/>
        <v>0</v>
      </c>
      <c r="BK51" s="2">
        <f t="shared" si="14"/>
        <v>1</v>
      </c>
      <c r="BL51" s="2">
        <f t="shared" si="15"/>
        <v>0</v>
      </c>
      <c r="BM51" s="2">
        <f t="shared" si="16"/>
        <v>1</v>
      </c>
      <c r="BN51" s="2">
        <f t="shared" si="17"/>
        <v>0</v>
      </c>
      <c r="BO51" s="2">
        <f t="shared" si="18"/>
        <v>1</v>
      </c>
      <c r="BP51" s="2">
        <f t="shared" si="19"/>
        <v>0</v>
      </c>
      <c r="BQ51" s="2">
        <f t="shared" si="20"/>
        <v>0</v>
      </c>
      <c r="BR51" s="2">
        <f t="shared" si="21"/>
        <v>0</v>
      </c>
      <c r="BS51" s="2">
        <f t="shared" si="22"/>
        <v>0</v>
      </c>
      <c r="BT51" s="2">
        <f t="shared" si="23"/>
        <v>0</v>
      </c>
      <c r="BU51" s="2">
        <f t="shared" si="24"/>
        <v>0</v>
      </c>
      <c r="BV51" s="2">
        <f t="shared" si="25"/>
        <v>0</v>
      </c>
      <c r="BW51" s="2">
        <f t="shared" si="26"/>
        <v>0</v>
      </c>
      <c r="BX51" s="2">
        <f t="shared" si="27"/>
        <v>0</v>
      </c>
      <c r="BY51" s="2">
        <f t="shared" si="28"/>
        <v>0</v>
      </c>
      <c r="BZ51" s="2">
        <f t="shared" si="29"/>
        <v>0</v>
      </c>
      <c r="CA51" s="2">
        <f t="shared" si="30"/>
        <v>0</v>
      </c>
      <c r="CB51" s="2">
        <f t="shared" si="31"/>
        <v>0</v>
      </c>
      <c r="CC51" s="2">
        <f t="shared" si="32"/>
        <v>0</v>
      </c>
      <c r="CD51" s="2">
        <f t="shared" si="33"/>
        <v>0</v>
      </c>
      <c r="CE51" s="2">
        <f t="shared" si="34"/>
        <v>0</v>
      </c>
      <c r="CF51" s="2">
        <f t="shared" si="35"/>
        <v>0</v>
      </c>
      <c r="CG51" s="2">
        <f t="shared" si="36"/>
        <v>0</v>
      </c>
      <c r="CH51" s="2">
        <f t="shared" si="37"/>
        <v>0</v>
      </c>
      <c r="CI51" s="2">
        <f t="shared" si="38"/>
        <v>0</v>
      </c>
      <c r="CJ51" s="2">
        <f t="shared" si="39"/>
        <v>0</v>
      </c>
      <c r="CK51" s="2">
        <f t="shared" si="40"/>
        <v>0</v>
      </c>
      <c r="CL51" s="2">
        <f t="shared" si="41"/>
        <v>0</v>
      </c>
      <c r="CM51" s="2">
        <f t="shared" si="42"/>
        <v>0</v>
      </c>
      <c r="CN51" s="2">
        <f t="shared" si="43"/>
        <v>1</v>
      </c>
      <c r="CO51" s="2">
        <f t="shared" si="44"/>
        <v>0</v>
      </c>
      <c r="CP51" s="2">
        <f t="shared" si="45"/>
        <v>0</v>
      </c>
      <c r="CQ51" s="2">
        <f t="shared" si="46"/>
        <v>0</v>
      </c>
      <c r="CR51" s="2">
        <f t="shared" si="47"/>
        <v>1</v>
      </c>
      <c r="CS51" s="2">
        <f t="shared" si="48"/>
        <v>0</v>
      </c>
      <c r="CT51" s="2">
        <f t="shared" si="49"/>
        <v>0</v>
      </c>
      <c r="CU51" s="2">
        <f t="shared" si="50"/>
        <v>0</v>
      </c>
      <c r="CV51" s="2">
        <f t="shared" si="51"/>
        <v>0</v>
      </c>
      <c r="CW51" s="2">
        <f t="shared" si="52"/>
        <v>0</v>
      </c>
      <c r="CX51" s="2">
        <f t="shared" si="53"/>
        <v>0</v>
      </c>
      <c r="CY51" s="2">
        <f t="shared" si="54"/>
        <v>0</v>
      </c>
      <c r="CZ51" s="2">
        <f t="shared" si="55"/>
        <v>0</v>
      </c>
    </row>
    <row r="52" spans="1:104" ht="110.4" x14ac:dyDescent="0.3">
      <c r="A52" s="2" t="s">
        <v>272</v>
      </c>
      <c r="B52" s="2" t="s">
        <v>279</v>
      </c>
      <c r="C52" s="2" t="s">
        <v>271</v>
      </c>
      <c r="D52" s="2" t="s">
        <v>273</v>
      </c>
      <c r="E52" s="2" t="s">
        <v>6</v>
      </c>
      <c r="F52" s="2">
        <f t="shared" si="56"/>
        <v>0</v>
      </c>
      <c r="G52" s="2">
        <f t="shared" si="57"/>
        <v>1</v>
      </c>
      <c r="H52" s="2">
        <f t="shared" si="58"/>
        <v>0</v>
      </c>
      <c r="I52" s="2">
        <f t="shared" si="59"/>
        <v>0</v>
      </c>
      <c r="J52" s="2">
        <f t="shared" si="60"/>
        <v>0</v>
      </c>
      <c r="K52" s="2">
        <f t="shared" si="61"/>
        <v>0</v>
      </c>
      <c r="L52" s="2">
        <f t="shared" si="62"/>
        <v>0</v>
      </c>
      <c r="M52" s="2">
        <f t="shared" si="63"/>
        <v>0</v>
      </c>
      <c r="N52" s="2" t="s">
        <v>274</v>
      </c>
      <c r="O52" s="2" t="s">
        <v>23</v>
      </c>
      <c r="R52" s="2" t="s">
        <v>1043</v>
      </c>
      <c r="S52" s="2" t="s">
        <v>63</v>
      </c>
      <c r="U52" s="2" t="s">
        <v>275</v>
      </c>
      <c r="V52" s="2" t="s">
        <v>1237</v>
      </c>
      <c r="Y52" s="2">
        <f t="shared" si="0"/>
        <v>1</v>
      </c>
      <c r="Z52" s="2">
        <f t="shared" si="1"/>
        <v>1</v>
      </c>
      <c r="AA52" s="2">
        <f t="shared" si="2"/>
        <v>0</v>
      </c>
      <c r="AB52" s="2">
        <f t="shared" si="3"/>
        <v>0</v>
      </c>
      <c r="AC52" s="2">
        <f t="shared" si="4"/>
        <v>1</v>
      </c>
      <c r="AD52" s="2">
        <f t="shared" si="64"/>
        <v>1</v>
      </c>
      <c r="AE52" s="2">
        <f t="shared" si="5"/>
        <v>0</v>
      </c>
      <c r="AF52" s="2">
        <f t="shared" si="65"/>
        <v>0</v>
      </c>
      <c r="AG52" s="2">
        <f t="shared" si="66"/>
        <v>0</v>
      </c>
      <c r="AH52" s="2">
        <f t="shared" si="67"/>
        <v>0</v>
      </c>
      <c r="AI52" s="2">
        <f t="shared" si="68"/>
        <v>0</v>
      </c>
      <c r="AJ52" s="2">
        <f t="shared" si="69"/>
        <v>0</v>
      </c>
      <c r="AK52" s="2">
        <f t="shared" si="70"/>
        <v>0</v>
      </c>
      <c r="AL52" s="2">
        <f t="shared" si="71"/>
        <v>1</v>
      </c>
      <c r="AM52" s="2">
        <f t="shared" si="72"/>
        <v>0</v>
      </c>
      <c r="AN52" s="2">
        <f t="shared" si="73"/>
        <v>0</v>
      </c>
      <c r="AO52" s="2">
        <f t="shared" si="74"/>
        <v>0</v>
      </c>
      <c r="AP52" s="2">
        <f t="shared" si="75"/>
        <v>0</v>
      </c>
      <c r="AQ52" s="2">
        <f t="shared" si="76"/>
        <v>1</v>
      </c>
      <c r="AR52" s="2">
        <f t="shared" si="77"/>
        <v>0</v>
      </c>
      <c r="AS52" s="2">
        <f t="shared" si="6"/>
        <v>0</v>
      </c>
      <c r="AT52" s="2">
        <f t="shared" si="78"/>
        <v>0</v>
      </c>
      <c r="AU52" s="2">
        <f t="shared" si="79"/>
        <v>0</v>
      </c>
      <c r="AV52" s="2">
        <f t="shared" si="80"/>
        <v>0</v>
      </c>
      <c r="AW52" s="2">
        <f t="shared" si="81"/>
        <v>0</v>
      </c>
      <c r="AX52" s="2">
        <f t="shared" si="82"/>
        <v>0</v>
      </c>
      <c r="AY52" s="2">
        <f t="shared" si="83"/>
        <v>0</v>
      </c>
      <c r="AZ52" s="2">
        <f t="shared" si="84"/>
        <v>0</v>
      </c>
      <c r="BA52" s="2">
        <f t="shared" si="85"/>
        <v>0</v>
      </c>
      <c r="BB52" s="2">
        <f t="shared" si="86"/>
        <v>0</v>
      </c>
      <c r="BC52" s="2">
        <f t="shared" si="87"/>
        <v>0</v>
      </c>
      <c r="BD52" s="2">
        <f t="shared" si="7"/>
        <v>0</v>
      </c>
      <c r="BE52" s="2">
        <f t="shared" si="8"/>
        <v>0</v>
      </c>
      <c r="BF52" s="2">
        <f t="shared" si="9"/>
        <v>0</v>
      </c>
      <c r="BG52" s="2">
        <f t="shared" si="10"/>
        <v>0</v>
      </c>
      <c r="BH52" s="2">
        <f t="shared" si="11"/>
        <v>1</v>
      </c>
      <c r="BI52" s="2">
        <f t="shared" si="12"/>
        <v>0</v>
      </c>
      <c r="BJ52" s="2">
        <f t="shared" si="13"/>
        <v>0</v>
      </c>
      <c r="BK52" s="2">
        <f t="shared" si="14"/>
        <v>1</v>
      </c>
      <c r="BL52" s="2">
        <f t="shared" si="15"/>
        <v>0</v>
      </c>
      <c r="BM52" s="2">
        <f t="shared" si="16"/>
        <v>0</v>
      </c>
      <c r="BN52" s="2">
        <f t="shared" si="17"/>
        <v>0</v>
      </c>
      <c r="BO52" s="2">
        <f t="shared" si="18"/>
        <v>0</v>
      </c>
      <c r="BP52" s="2">
        <f t="shared" si="19"/>
        <v>0</v>
      </c>
      <c r="BQ52" s="2">
        <f t="shared" si="20"/>
        <v>0</v>
      </c>
      <c r="BR52" s="2">
        <f t="shared" si="21"/>
        <v>0</v>
      </c>
      <c r="BS52" s="2">
        <f t="shared" si="22"/>
        <v>0</v>
      </c>
      <c r="BT52" s="2">
        <f t="shared" si="23"/>
        <v>0</v>
      </c>
      <c r="BU52" s="2">
        <f t="shared" si="24"/>
        <v>0</v>
      </c>
      <c r="BV52" s="2">
        <f t="shared" si="25"/>
        <v>0</v>
      </c>
      <c r="BW52" s="2">
        <f t="shared" si="26"/>
        <v>0</v>
      </c>
      <c r="BX52" s="2">
        <f t="shared" si="27"/>
        <v>0</v>
      </c>
      <c r="BY52" s="2">
        <f t="shared" si="28"/>
        <v>0</v>
      </c>
      <c r="BZ52" s="2">
        <f t="shared" si="29"/>
        <v>0</v>
      </c>
      <c r="CA52" s="2">
        <f t="shared" si="30"/>
        <v>1</v>
      </c>
      <c r="CB52" s="2">
        <f t="shared" si="31"/>
        <v>0</v>
      </c>
      <c r="CC52" s="2">
        <f t="shared" si="32"/>
        <v>0</v>
      </c>
      <c r="CD52" s="2">
        <f t="shared" si="33"/>
        <v>0</v>
      </c>
      <c r="CE52" s="2">
        <f t="shared" si="34"/>
        <v>0</v>
      </c>
      <c r="CF52" s="2">
        <f t="shared" si="35"/>
        <v>0</v>
      </c>
      <c r="CG52" s="2">
        <f t="shared" si="36"/>
        <v>0</v>
      </c>
      <c r="CH52" s="2">
        <f t="shared" si="37"/>
        <v>1</v>
      </c>
      <c r="CI52" s="2">
        <f t="shared" si="38"/>
        <v>0</v>
      </c>
      <c r="CJ52" s="2">
        <f t="shared" si="39"/>
        <v>0</v>
      </c>
      <c r="CK52" s="2">
        <f t="shared" si="40"/>
        <v>0</v>
      </c>
      <c r="CL52" s="2">
        <f t="shared" si="41"/>
        <v>1</v>
      </c>
      <c r="CM52" s="2">
        <f t="shared" si="42"/>
        <v>0</v>
      </c>
      <c r="CN52" s="2">
        <f t="shared" si="43"/>
        <v>0</v>
      </c>
      <c r="CO52" s="2">
        <f t="shared" si="44"/>
        <v>0</v>
      </c>
      <c r="CP52" s="2">
        <f t="shared" si="45"/>
        <v>0</v>
      </c>
      <c r="CQ52" s="2">
        <f t="shared" si="46"/>
        <v>0</v>
      </c>
      <c r="CR52" s="2">
        <f t="shared" si="47"/>
        <v>0</v>
      </c>
      <c r="CS52" s="2">
        <f t="shared" si="48"/>
        <v>0</v>
      </c>
      <c r="CT52" s="2">
        <f t="shared" si="49"/>
        <v>0</v>
      </c>
      <c r="CU52" s="2">
        <f t="shared" si="50"/>
        <v>1</v>
      </c>
      <c r="CV52" s="2">
        <f t="shared" si="51"/>
        <v>0</v>
      </c>
      <c r="CW52" s="2">
        <f t="shared" si="52"/>
        <v>0</v>
      </c>
      <c r="CX52" s="2">
        <f t="shared" si="53"/>
        <v>0</v>
      </c>
      <c r="CY52" s="2">
        <f t="shared" si="54"/>
        <v>0</v>
      </c>
      <c r="CZ52" s="2">
        <f t="shared" si="55"/>
        <v>0</v>
      </c>
    </row>
    <row r="53" spans="1:104" ht="55.2" x14ac:dyDescent="0.3">
      <c r="A53" s="2" t="s">
        <v>277</v>
      </c>
      <c r="B53" s="2" t="s">
        <v>278</v>
      </c>
      <c r="C53" s="2" t="s">
        <v>276</v>
      </c>
      <c r="D53" s="2">
        <v>4</v>
      </c>
      <c r="E53" s="2" t="s">
        <v>5</v>
      </c>
      <c r="F53" s="2">
        <f t="shared" si="56"/>
        <v>1</v>
      </c>
      <c r="G53" s="2">
        <f t="shared" si="57"/>
        <v>0</v>
      </c>
      <c r="H53" s="2">
        <f t="shared" si="58"/>
        <v>0</v>
      </c>
      <c r="I53" s="2">
        <f t="shared" si="59"/>
        <v>0</v>
      </c>
      <c r="J53" s="2">
        <f t="shared" si="60"/>
        <v>0</v>
      </c>
      <c r="K53" s="2">
        <f t="shared" si="61"/>
        <v>0</v>
      </c>
      <c r="L53" s="2">
        <f t="shared" si="62"/>
        <v>0</v>
      </c>
      <c r="M53" s="2">
        <f t="shared" si="63"/>
        <v>0</v>
      </c>
      <c r="N53" s="2" t="s">
        <v>22</v>
      </c>
      <c r="S53" s="2" t="s">
        <v>108</v>
      </c>
      <c r="V53" s="2" t="s">
        <v>1239</v>
      </c>
      <c r="W53" s="2" t="s">
        <v>80</v>
      </c>
      <c r="X53" s="2" t="s">
        <v>88</v>
      </c>
      <c r="Y53" s="2">
        <f t="shared" si="0"/>
        <v>1</v>
      </c>
      <c r="Z53" s="2">
        <f t="shared" si="1"/>
        <v>0</v>
      </c>
      <c r="AA53" s="2">
        <f t="shared" si="2"/>
        <v>0</v>
      </c>
      <c r="AB53" s="2">
        <f t="shared" si="3"/>
        <v>0</v>
      </c>
      <c r="AC53" s="2">
        <f t="shared" si="4"/>
        <v>0</v>
      </c>
      <c r="AD53" s="2">
        <f t="shared" si="64"/>
        <v>0</v>
      </c>
      <c r="AE53" s="2">
        <f t="shared" si="5"/>
        <v>1</v>
      </c>
      <c r="AF53" s="2">
        <f t="shared" si="65"/>
        <v>0</v>
      </c>
      <c r="AG53" s="2">
        <f t="shared" si="66"/>
        <v>0</v>
      </c>
      <c r="AH53" s="2">
        <f t="shared" si="67"/>
        <v>0</v>
      </c>
      <c r="AI53" s="2">
        <f t="shared" si="68"/>
        <v>0</v>
      </c>
      <c r="AJ53" s="2">
        <f t="shared" si="69"/>
        <v>0</v>
      </c>
      <c r="AK53" s="2">
        <f t="shared" si="70"/>
        <v>0</v>
      </c>
      <c r="AL53" s="2">
        <f t="shared" si="71"/>
        <v>0</v>
      </c>
      <c r="AM53" s="2">
        <f t="shared" si="72"/>
        <v>0</v>
      </c>
      <c r="AN53" s="2">
        <f t="shared" si="73"/>
        <v>0</v>
      </c>
      <c r="AO53" s="2">
        <f t="shared" si="74"/>
        <v>0</v>
      </c>
      <c r="AP53" s="2">
        <f t="shared" si="75"/>
        <v>0</v>
      </c>
      <c r="AQ53" s="2">
        <f t="shared" si="76"/>
        <v>0</v>
      </c>
      <c r="AR53" s="2">
        <f t="shared" si="77"/>
        <v>1</v>
      </c>
      <c r="AS53" s="2">
        <f t="shared" si="6"/>
        <v>0</v>
      </c>
      <c r="AT53" s="2">
        <f t="shared" si="78"/>
        <v>0</v>
      </c>
      <c r="AU53" s="2">
        <f t="shared" si="79"/>
        <v>0</v>
      </c>
      <c r="AV53" s="2">
        <f t="shared" si="80"/>
        <v>0</v>
      </c>
      <c r="AW53" s="2">
        <f t="shared" si="81"/>
        <v>0</v>
      </c>
      <c r="AX53" s="2">
        <f t="shared" si="82"/>
        <v>0</v>
      </c>
      <c r="AY53" s="2">
        <f t="shared" si="83"/>
        <v>0</v>
      </c>
      <c r="AZ53" s="2">
        <f t="shared" si="84"/>
        <v>0</v>
      </c>
      <c r="BA53" s="2">
        <f t="shared" si="85"/>
        <v>1</v>
      </c>
      <c r="BB53" s="2">
        <f t="shared" si="86"/>
        <v>0</v>
      </c>
      <c r="BC53" s="2">
        <f t="shared" si="87"/>
        <v>0</v>
      </c>
      <c r="BD53" s="2">
        <f t="shared" si="7"/>
        <v>0</v>
      </c>
      <c r="BE53" s="2">
        <f t="shared" si="8"/>
        <v>0</v>
      </c>
      <c r="BF53" s="2">
        <f t="shared" si="9"/>
        <v>0</v>
      </c>
      <c r="BG53" s="2">
        <f t="shared" si="10"/>
        <v>0</v>
      </c>
      <c r="BH53" s="2">
        <f t="shared" si="11"/>
        <v>0</v>
      </c>
      <c r="BI53" s="2">
        <f t="shared" si="12"/>
        <v>0</v>
      </c>
      <c r="BJ53" s="2">
        <f t="shared" si="13"/>
        <v>0</v>
      </c>
      <c r="BK53" s="2">
        <f t="shared" si="14"/>
        <v>0</v>
      </c>
      <c r="BL53" s="2">
        <f t="shared" si="15"/>
        <v>0</v>
      </c>
      <c r="BM53" s="2">
        <f t="shared" si="16"/>
        <v>0</v>
      </c>
      <c r="BN53" s="2">
        <f t="shared" si="17"/>
        <v>0</v>
      </c>
      <c r="BO53" s="2">
        <f t="shared" si="18"/>
        <v>1</v>
      </c>
      <c r="BP53" s="2">
        <f t="shared" si="19"/>
        <v>0</v>
      </c>
      <c r="BQ53" s="2">
        <f t="shared" si="20"/>
        <v>0</v>
      </c>
      <c r="BR53" s="2">
        <f t="shared" si="21"/>
        <v>0</v>
      </c>
      <c r="BS53" s="2">
        <f t="shared" si="22"/>
        <v>0</v>
      </c>
      <c r="BT53" s="2">
        <f t="shared" si="23"/>
        <v>0</v>
      </c>
      <c r="BU53" s="2">
        <f t="shared" si="24"/>
        <v>0</v>
      </c>
      <c r="BV53" s="2">
        <f t="shared" si="25"/>
        <v>0</v>
      </c>
      <c r="BW53" s="2">
        <f t="shared" si="26"/>
        <v>0</v>
      </c>
      <c r="BX53" s="2">
        <f t="shared" si="27"/>
        <v>0</v>
      </c>
      <c r="BY53" s="2">
        <f t="shared" si="28"/>
        <v>0</v>
      </c>
      <c r="BZ53" s="2">
        <f t="shared" si="29"/>
        <v>0</v>
      </c>
      <c r="CA53" s="2">
        <f t="shared" si="30"/>
        <v>0</v>
      </c>
      <c r="CB53" s="2">
        <f t="shared" si="31"/>
        <v>0</v>
      </c>
      <c r="CC53" s="2">
        <f t="shared" si="32"/>
        <v>0</v>
      </c>
      <c r="CD53" s="2">
        <f t="shared" si="33"/>
        <v>0</v>
      </c>
      <c r="CE53" s="2">
        <f t="shared" si="34"/>
        <v>0</v>
      </c>
      <c r="CF53" s="2">
        <f t="shared" si="35"/>
        <v>0</v>
      </c>
      <c r="CG53" s="2">
        <f t="shared" si="36"/>
        <v>0</v>
      </c>
      <c r="CH53" s="2">
        <f t="shared" si="37"/>
        <v>0</v>
      </c>
      <c r="CI53" s="2">
        <f t="shared" si="38"/>
        <v>0</v>
      </c>
      <c r="CJ53" s="2">
        <f t="shared" si="39"/>
        <v>0</v>
      </c>
      <c r="CK53" s="2">
        <f t="shared" si="40"/>
        <v>0</v>
      </c>
      <c r="CL53" s="2">
        <f t="shared" si="41"/>
        <v>0</v>
      </c>
      <c r="CM53" s="2">
        <f t="shared" si="42"/>
        <v>0</v>
      </c>
      <c r="CN53" s="2">
        <f t="shared" si="43"/>
        <v>0</v>
      </c>
      <c r="CO53" s="2">
        <f t="shared" si="44"/>
        <v>0</v>
      </c>
      <c r="CP53" s="2">
        <f t="shared" si="45"/>
        <v>0</v>
      </c>
      <c r="CQ53" s="2">
        <f t="shared" si="46"/>
        <v>0</v>
      </c>
      <c r="CR53" s="2">
        <f t="shared" si="47"/>
        <v>0</v>
      </c>
      <c r="CS53" s="2">
        <f t="shared" si="48"/>
        <v>0</v>
      </c>
      <c r="CT53" s="2">
        <f t="shared" si="49"/>
        <v>0</v>
      </c>
      <c r="CU53" s="2">
        <f t="shared" si="50"/>
        <v>0</v>
      </c>
      <c r="CV53" s="2">
        <f t="shared" si="51"/>
        <v>0</v>
      </c>
      <c r="CW53" s="2">
        <f t="shared" si="52"/>
        <v>0</v>
      </c>
      <c r="CX53" s="2">
        <f t="shared" si="53"/>
        <v>0</v>
      </c>
      <c r="CY53" s="2">
        <f t="shared" si="54"/>
        <v>0</v>
      </c>
      <c r="CZ53" s="2">
        <f t="shared" si="55"/>
        <v>0</v>
      </c>
    </row>
    <row r="54" spans="1:104" ht="82.8" x14ac:dyDescent="0.3">
      <c r="A54" s="2" t="s">
        <v>280</v>
      </c>
      <c r="B54" s="2" t="s">
        <v>283</v>
      </c>
      <c r="C54" s="2" t="s">
        <v>276</v>
      </c>
      <c r="D54" s="2">
        <v>5</v>
      </c>
      <c r="E54" s="2" t="s">
        <v>5</v>
      </c>
      <c r="F54" s="2">
        <f t="shared" si="56"/>
        <v>1</v>
      </c>
      <c r="G54" s="2">
        <f t="shared" si="57"/>
        <v>0</v>
      </c>
      <c r="H54" s="2">
        <f t="shared" si="58"/>
        <v>0</v>
      </c>
      <c r="I54" s="2">
        <f t="shared" si="59"/>
        <v>0</v>
      </c>
      <c r="J54" s="2">
        <f t="shared" si="60"/>
        <v>0</v>
      </c>
      <c r="K54" s="2">
        <f t="shared" si="61"/>
        <v>0</v>
      </c>
      <c r="L54" s="2">
        <f t="shared" si="62"/>
        <v>0</v>
      </c>
      <c r="M54" s="2">
        <f t="shared" si="63"/>
        <v>0</v>
      </c>
      <c r="N54" s="2" t="s">
        <v>200</v>
      </c>
      <c r="O54" s="2" t="s">
        <v>281</v>
      </c>
      <c r="P54" s="2" t="s">
        <v>139</v>
      </c>
      <c r="S54" s="2" t="s">
        <v>63</v>
      </c>
      <c r="T54" s="2" t="s">
        <v>67</v>
      </c>
      <c r="U54" s="2" t="s">
        <v>282</v>
      </c>
      <c r="V54" s="2" t="s">
        <v>1237</v>
      </c>
      <c r="Y54" s="2">
        <f t="shared" si="0"/>
        <v>1</v>
      </c>
      <c r="Z54" s="2">
        <f t="shared" si="1"/>
        <v>1</v>
      </c>
      <c r="AA54" s="2">
        <f t="shared" si="2"/>
        <v>1</v>
      </c>
      <c r="AB54" s="2">
        <f t="shared" si="3"/>
        <v>0</v>
      </c>
      <c r="AC54" s="2">
        <f t="shared" si="4"/>
        <v>0</v>
      </c>
      <c r="AD54" s="2">
        <f t="shared" si="64"/>
        <v>1</v>
      </c>
      <c r="AE54" s="2">
        <f t="shared" si="5"/>
        <v>0</v>
      </c>
      <c r="AF54" s="2">
        <f t="shared" si="65"/>
        <v>0</v>
      </c>
      <c r="AG54" s="2">
        <f t="shared" si="66"/>
        <v>0</v>
      </c>
      <c r="AH54" s="2">
        <f t="shared" si="67"/>
        <v>1</v>
      </c>
      <c r="AI54" s="2">
        <f t="shared" si="68"/>
        <v>0</v>
      </c>
      <c r="AJ54" s="2">
        <f t="shared" si="69"/>
        <v>0</v>
      </c>
      <c r="AK54" s="2">
        <f t="shared" si="70"/>
        <v>0</v>
      </c>
      <c r="AL54" s="2">
        <f t="shared" si="71"/>
        <v>1</v>
      </c>
      <c r="AM54" s="2">
        <f t="shared" si="72"/>
        <v>0</v>
      </c>
      <c r="AN54" s="2">
        <f t="shared" si="73"/>
        <v>0</v>
      </c>
      <c r="AO54" s="2">
        <f t="shared" si="74"/>
        <v>0</v>
      </c>
      <c r="AP54" s="2">
        <f t="shared" si="75"/>
        <v>1</v>
      </c>
      <c r="AQ54" s="2">
        <f t="shared" si="76"/>
        <v>0</v>
      </c>
      <c r="AR54" s="2">
        <f t="shared" si="77"/>
        <v>0</v>
      </c>
      <c r="AS54" s="2">
        <f t="shared" si="6"/>
        <v>0</v>
      </c>
      <c r="AT54" s="2">
        <f t="shared" si="78"/>
        <v>0</v>
      </c>
      <c r="AU54" s="2">
        <f t="shared" si="79"/>
        <v>0</v>
      </c>
      <c r="AV54" s="2">
        <f t="shared" si="80"/>
        <v>0</v>
      </c>
      <c r="AW54" s="2">
        <f t="shared" si="81"/>
        <v>0</v>
      </c>
      <c r="AX54" s="2">
        <f t="shared" si="82"/>
        <v>0</v>
      </c>
      <c r="AY54" s="2">
        <f t="shared" si="83"/>
        <v>0</v>
      </c>
      <c r="AZ54" s="2">
        <f t="shared" si="84"/>
        <v>0</v>
      </c>
      <c r="BA54" s="2">
        <f t="shared" si="85"/>
        <v>0</v>
      </c>
      <c r="BB54" s="2">
        <f t="shared" si="86"/>
        <v>0</v>
      </c>
      <c r="BC54" s="2">
        <f t="shared" si="87"/>
        <v>0</v>
      </c>
      <c r="BD54" s="2">
        <f t="shared" si="7"/>
        <v>0</v>
      </c>
      <c r="BE54" s="2">
        <f t="shared" si="8"/>
        <v>0</v>
      </c>
      <c r="BF54" s="2">
        <f t="shared" si="9"/>
        <v>0</v>
      </c>
      <c r="BG54" s="2">
        <f t="shared" si="10"/>
        <v>0</v>
      </c>
      <c r="BH54" s="2">
        <f t="shared" si="11"/>
        <v>1</v>
      </c>
      <c r="BI54" s="2">
        <f t="shared" si="12"/>
        <v>0</v>
      </c>
      <c r="BJ54" s="2">
        <f t="shared" si="13"/>
        <v>0</v>
      </c>
      <c r="BK54" s="2">
        <f t="shared" si="14"/>
        <v>0</v>
      </c>
      <c r="BL54" s="2">
        <f t="shared" si="15"/>
        <v>0</v>
      </c>
      <c r="BM54" s="2">
        <f t="shared" si="16"/>
        <v>1</v>
      </c>
      <c r="BN54" s="2">
        <f t="shared" si="17"/>
        <v>0</v>
      </c>
      <c r="BO54" s="2">
        <f t="shared" si="18"/>
        <v>0</v>
      </c>
      <c r="BP54" s="2">
        <f t="shared" si="19"/>
        <v>0</v>
      </c>
      <c r="BQ54" s="2">
        <f t="shared" si="20"/>
        <v>0</v>
      </c>
      <c r="BR54" s="2">
        <f t="shared" si="21"/>
        <v>1</v>
      </c>
      <c r="BS54" s="2">
        <f t="shared" si="22"/>
        <v>0</v>
      </c>
      <c r="BT54" s="2">
        <f t="shared" si="23"/>
        <v>0</v>
      </c>
      <c r="BU54" s="2">
        <f t="shared" si="24"/>
        <v>0</v>
      </c>
      <c r="BV54" s="2">
        <f t="shared" si="25"/>
        <v>0</v>
      </c>
      <c r="BW54" s="2">
        <f t="shared" si="26"/>
        <v>0</v>
      </c>
      <c r="BX54" s="2">
        <f t="shared" si="27"/>
        <v>0</v>
      </c>
      <c r="BY54" s="2">
        <f t="shared" si="28"/>
        <v>0</v>
      </c>
      <c r="BZ54" s="2">
        <f t="shared" si="29"/>
        <v>0</v>
      </c>
      <c r="CA54" s="2">
        <f t="shared" si="30"/>
        <v>1</v>
      </c>
      <c r="CB54" s="2">
        <f t="shared" si="31"/>
        <v>1</v>
      </c>
      <c r="CC54" s="2">
        <f t="shared" si="32"/>
        <v>0</v>
      </c>
      <c r="CD54" s="2">
        <f t="shared" si="33"/>
        <v>0</v>
      </c>
      <c r="CE54" s="2">
        <f t="shared" si="34"/>
        <v>0</v>
      </c>
      <c r="CF54" s="2">
        <f t="shared" si="35"/>
        <v>0</v>
      </c>
      <c r="CG54" s="2">
        <f t="shared" si="36"/>
        <v>0</v>
      </c>
      <c r="CH54" s="2">
        <f t="shared" si="37"/>
        <v>0</v>
      </c>
      <c r="CI54" s="2">
        <f t="shared" si="38"/>
        <v>0</v>
      </c>
      <c r="CJ54" s="2">
        <f t="shared" si="39"/>
        <v>0</v>
      </c>
      <c r="CK54" s="2">
        <f t="shared" si="40"/>
        <v>0</v>
      </c>
      <c r="CL54" s="2">
        <f t="shared" si="41"/>
        <v>0</v>
      </c>
      <c r="CM54" s="2">
        <f t="shared" si="42"/>
        <v>0</v>
      </c>
      <c r="CN54" s="2">
        <f t="shared" si="43"/>
        <v>0</v>
      </c>
      <c r="CO54" s="2">
        <f t="shared" si="44"/>
        <v>0</v>
      </c>
      <c r="CP54" s="2">
        <f t="shared" si="45"/>
        <v>0</v>
      </c>
      <c r="CQ54" s="2">
        <f t="shared" si="46"/>
        <v>0</v>
      </c>
      <c r="CR54" s="2">
        <f t="shared" si="47"/>
        <v>0</v>
      </c>
      <c r="CS54" s="2">
        <f t="shared" si="48"/>
        <v>0</v>
      </c>
      <c r="CT54" s="2">
        <f t="shared" si="49"/>
        <v>0</v>
      </c>
      <c r="CU54" s="2">
        <f t="shared" si="50"/>
        <v>0</v>
      </c>
      <c r="CV54" s="2">
        <f t="shared" si="51"/>
        <v>0</v>
      </c>
      <c r="CW54" s="2">
        <f t="shared" si="52"/>
        <v>0</v>
      </c>
      <c r="CX54" s="2">
        <f t="shared" si="53"/>
        <v>0</v>
      </c>
      <c r="CY54" s="2">
        <f t="shared" si="54"/>
        <v>0</v>
      </c>
      <c r="CZ54" s="2">
        <f t="shared" si="55"/>
        <v>0</v>
      </c>
    </row>
    <row r="55" spans="1:104" ht="96.6" x14ac:dyDescent="0.3">
      <c r="A55" s="2" t="s">
        <v>1171</v>
      </c>
      <c r="B55" s="2" t="s">
        <v>1172</v>
      </c>
      <c r="C55" s="2" t="s">
        <v>276</v>
      </c>
      <c r="D55" s="2">
        <v>6</v>
      </c>
      <c r="E55" s="2" t="s">
        <v>5</v>
      </c>
      <c r="F55" s="2">
        <f t="shared" si="56"/>
        <v>1</v>
      </c>
      <c r="G55" s="2">
        <f t="shared" si="57"/>
        <v>0</v>
      </c>
      <c r="H55" s="2">
        <f t="shared" si="58"/>
        <v>0</v>
      </c>
      <c r="I55" s="2">
        <f t="shared" si="59"/>
        <v>0</v>
      </c>
      <c r="J55" s="2">
        <f t="shared" si="60"/>
        <v>0</v>
      </c>
      <c r="K55" s="2">
        <f t="shared" si="61"/>
        <v>0</v>
      </c>
      <c r="L55" s="2">
        <f t="shared" si="62"/>
        <v>0</v>
      </c>
      <c r="M55" s="2">
        <f t="shared" si="63"/>
        <v>0</v>
      </c>
      <c r="N55" s="2" t="s">
        <v>284</v>
      </c>
      <c r="S55" s="2" t="s">
        <v>108</v>
      </c>
      <c r="V55" s="2" t="s">
        <v>1237</v>
      </c>
      <c r="Y55" s="2">
        <f t="shared" si="0"/>
        <v>1</v>
      </c>
      <c r="Z55" s="2">
        <f t="shared" si="1"/>
        <v>0</v>
      </c>
      <c r="AA55" s="2">
        <f t="shared" si="2"/>
        <v>0</v>
      </c>
      <c r="AB55" s="2">
        <f t="shared" si="3"/>
        <v>0</v>
      </c>
      <c r="AC55" s="2">
        <f t="shared" si="4"/>
        <v>0</v>
      </c>
      <c r="AD55" s="2">
        <f t="shared" si="64"/>
        <v>0</v>
      </c>
      <c r="AE55" s="2">
        <f t="shared" si="5"/>
        <v>0</v>
      </c>
      <c r="AF55" s="2">
        <f t="shared" si="65"/>
        <v>0</v>
      </c>
      <c r="AG55" s="2">
        <f t="shared" si="66"/>
        <v>0</v>
      </c>
      <c r="AH55" s="2">
        <f t="shared" si="67"/>
        <v>0</v>
      </c>
      <c r="AI55" s="2">
        <f t="shared" si="68"/>
        <v>0</v>
      </c>
      <c r="AJ55" s="2">
        <f t="shared" si="69"/>
        <v>0</v>
      </c>
      <c r="AK55" s="2">
        <f t="shared" si="70"/>
        <v>0</v>
      </c>
      <c r="AL55" s="2">
        <f t="shared" si="71"/>
        <v>0</v>
      </c>
      <c r="AM55" s="2">
        <f t="shared" si="72"/>
        <v>0</v>
      </c>
      <c r="AN55" s="2">
        <f t="shared" si="73"/>
        <v>0</v>
      </c>
      <c r="AO55" s="2">
        <f t="shared" si="74"/>
        <v>0</v>
      </c>
      <c r="AP55" s="2">
        <f t="shared" si="75"/>
        <v>0</v>
      </c>
      <c r="AQ55" s="2">
        <f t="shared" si="76"/>
        <v>0</v>
      </c>
      <c r="AR55" s="2">
        <f t="shared" si="77"/>
        <v>0</v>
      </c>
      <c r="AS55" s="2">
        <f t="shared" si="6"/>
        <v>0</v>
      </c>
      <c r="AT55" s="2">
        <f t="shared" si="78"/>
        <v>0</v>
      </c>
      <c r="AU55" s="2">
        <f t="shared" si="79"/>
        <v>0</v>
      </c>
      <c r="AV55" s="2">
        <f t="shared" si="80"/>
        <v>0</v>
      </c>
      <c r="AW55" s="2">
        <f t="shared" si="81"/>
        <v>0</v>
      </c>
      <c r="AX55" s="2">
        <f t="shared" si="82"/>
        <v>0</v>
      </c>
      <c r="AY55" s="2">
        <f t="shared" si="83"/>
        <v>0</v>
      </c>
      <c r="AZ55" s="2">
        <f t="shared" si="84"/>
        <v>0</v>
      </c>
      <c r="BA55" s="2">
        <f t="shared" si="85"/>
        <v>0</v>
      </c>
      <c r="BB55" s="2">
        <f t="shared" si="86"/>
        <v>0</v>
      </c>
      <c r="BC55" s="2">
        <f t="shared" si="87"/>
        <v>0</v>
      </c>
      <c r="BD55" s="2">
        <f t="shared" si="7"/>
        <v>0</v>
      </c>
      <c r="BE55" s="2">
        <f t="shared" si="8"/>
        <v>0</v>
      </c>
      <c r="BF55" s="2">
        <f t="shared" si="9"/>
        <v>0</v>
      </c>
      <c r="BG55" s="2">
        <f t="shared" si="10"/>
        <v>0</v>
      </c>
      <c r="BH55" s="2">
        <f t="shared" si="11"/>
        <v>1</v>
      </c>
      <c r="BI55" s="2">
        <f t="shared" si="12"/>
        <v>0</v>
      </c>
      <c r="BJ55" s="2">
        <f t="shared" si="13"/>
        <v>1</v>
      </c>
      <c r="BK55" s="2">
        <f t="shared" si="14"/>
        <v>0</v>
      </c>
      <c r="BL55" s="2">
        <f t="shared" si="15"/>
        <v>0</v>
      </c>
      <c r="BM55" s="2">
        <f t="shared" si="16"/>
        <v>0</v>
      </c>
      <c r="BN55" s="2">
        <f t="shared" si="17"/>
        <v>0</v>
      </c>
      <c r="BO55" s="2">
        <f t="shared" si="18"/>
        <v>0</v>
      </c>
      <c r="BP55" s="2">
        <f t="shared" si="19"/>
        <v>0</v>
      </c>
      <c r="BQ55" s="2">
        <f t="shared" si="20"/>
        <v>0</v>
      </c>
      <c r="BR55" s="2">
        <f t="shared" si="21"/>
        <v>0</v>
      </c>
      <c r="BS55" s="2">
        <f t="shared" si="22"/>
        <v>0</v>
      </c>
      <c r="BT55" s="2">
        <f t="shared" si="23"/>
        <v>0</v>
      </c>
      <c r="BU55" s="2">
        <f t="shared" si="24"/>
        <v>0</v>
      </c>
      <c r="BV55" s="2">
        <f t="shared" si="25"/>
        <v>0</v>
      </c>
      <c r="BW55" s="2">
        <f t="shared" si="26"/>
        <v>0</v>
      </c>
      <c r="BX55" s="2">
        <f t="shared" si="27"/>
        <v>0</v>
      </c>
      <c r="BY55" s="2">
        <f t="shared" si="28"/>
        <v>0</v>
      </c>
      <c r="BZ55" s="2">
        <f t="shared" si="29"/>
        <v>0</v>
      </c>
      <c r="CA55" s="2">
        <f t="shared" si="30"/>
        <v>0</v>
      </c>
      <c r="CB55" s="2">
        <f t="shared" si="31"/>
        <v>0</v>
      </c>
      <c r="CC55" s="2">
        <f t="shared" si="32"/>
        <v>0</v>
      </c>
      <c r="CD55" s="2">
        <f t="shared" si="33"/>
        <v>0</v>
      </c>
      <c r="CE55" s="2">
        <f t="shared" si="34"/>
        <v>0</v>
      </c>
      <c r="CF55" s="2">
        <f t="shared" si="35"/>
        <v>0</v>
      </c>
      <c r="CG55" s="2">
        <f t="shared" si="36"/>
        <v>0</v>
      </c>
      <c r="CH55" s="2">
        <f t="shared" si="37"/>
        <v>0</v>
      </c>
      <c r="CI55" s="2">
        <f t="shared" si="38"/>
        <v>0</v>
      </c>
      <c r="CJ55" s="2">
        <f t="shared" si="39"/>
        <v>0</v>
      </c>
      <c r="CK55" s="2">
        <f t="shared" si="40"/>
        <v>0</v>
      </c>
      <c r="CL55" s="2">
        <f t="shared" si="41"/>
        <v>0</v>
      </c>
      <c r="CM55" s="2">
        <f t="shared" si="42"/>
        <v>0</v>
      </c>
      <c r="CN55" s="2">
        <f t="shared" si="43"/>
        <v>0</v>
      </c>
      <c r="CO55" s="2">
        <f t="shared" si="44"/>
        <v>0</v>
      </c>
      <c r="CP55" s="2">
        <f t="shared" si="45"/>
        <v>0</v>
      </c>
      <c r="CQ55" s="2">
        <f t="shared" si="46"/>
        <v>0</v>
      </c>
      <c r="CR55" s="2">
        <f t="shared" si="47"/>
        <v>0</v>
      </c>
      <c r="CS55" s="2">
        <f t="shared" si="48"/>
        <v>0</v>
      </c>
      <c r="CT55" s="2">
        <f t="shared" si="49"/>
        <v>0</v>
      </c>
      <c r="CU55" s="2">
        <f t="shared" si="50"/>
        <v>0</v>
      </c>
      <c r="CV55" s="2">
        <f t="shared" si="51"/>
        <v>0</v>
      </c>
      <c r="CW55" s="2">
        <f t="shared" si="52"/>
        <v>0</v>
      </c>
      <c r="CX55" s="2">
        <f t="shared" si="53"/>
        <v>0</v>
      </c>
      <c r="CY55" s="2">
        <f t="shared" si="54"/>
        <v>0</v>
      </c>
      <c r="CZ55" s="2">
        <f t="shared" si="55"/>
        <v>0</v>
      </c>
    </row>
    <row r="56" spans="1:104" ht="124.2" x14ac:dyDescent="0.3">
      <c r="A56" s="2" t="s">
        <v>285</v>
      </c>
      <c r="B56" s="2" t="s">
        <v>286</v>
      </c>
      <c r="C56" s="2" t="s">
        <v>276</v>
      </c>
      <c r="D56" s="2">
        <v>6</v>
      </c>
      <c r="E56" s="2" t="s">
        <v>5</v>
      </c>
      <c r="F56" s="2">
        <f t="shared" si="56"/>
        <v>1</v>
      </c>
      <c r="G56" s="2">
        <f t="shared" si="57"/>
        <v>0</v>
      </c>
      <c r="H56" s="2">
        <f t="shared" si="58"/>
        <v>0</v>
      </c>
      <c r="I56" s="2">
        <f t="shared" si="59"/>
        <v>0</v>
      </c>
      <c r="J56" s="2">
        <f t="shared" si="60"/>
        <v>0</v>
      </c>
      <c r="K56" s="2">
        <f t="shared" si="61"/>
        <v>0</v>
      </c>
      <c r="L56" s="2">
        <f t="shared" si="62"/>
        <v>0</v>
      </c>
      <c r="M56" s="2">
        <f t="shared" si="63"/>
        <v>0</v>
      </c>
      <c r="N56" s="2" t="s">
        <v>221</v>
      </c>
      <c r="S56" s="2" t="s">
        <v>108</v>
      </c>
      <c r="V56" s="2" t="s">
        <v>1237</v>
      </c>
      <c r="Y56" s="2">
        <f t="shared" si="0"/>
        <v>1</v>
      </c>
      <c r="Z56" s="2">
        <f t="shared" si="1"/>
        <v>0</v>
      </c>
      <c r="AA56" s="2">
        <f t="shared" si="2"/>
        <v>0</v>
      </c>
      <c r="AB56" s="2">
        <f t="shared" si="3"/>
        <v>0</v>
      </c>
      <c r="AC56" s="2">
        <f t="shared" si="4"/>
        <v>0</v>
      </c>
      <c r="AD56" s="2">
        <f t="shared" si="64"/>
        <v>0</v>
      </c>
      <c r="AE56" s="2">
        <f t="shared" si="5"/>
        <v>0</v>
      </c>
      <c r="AF56" s="2">
        <f t="shared" si="65"/>
        <v>0</v>
      </c>
      <c r="AG56" s="2">
        <f t="shared" si="66"/>
        <v>0</v>
      </c>
      <c r="AH56" s="2">
        <f t="shared" si="67"/>
        <v>0</v>
      </c>
      <c r="AI56" s="2">
        <f t="shared" si="68"/>
        <v>0</v>
      </c>
      <c r="AJ56" s="2">
        <f t="shared" si="69"/>
        <v>0</v>
      </c>
      <c r="AK56" s="2">
        <f t="shared" si="70"/>
        <v>0</v>
      </c>
      <c r="AL56" s="2">
        <f t="shared" si="71"/>
        <v>0</v>
      </c>
      <c r="AM56" s="2">
        <f t="shared" si="72"/>
        <v>0</v>
      </c>
      <c r="AN56" s="2">
        <f t="shared" si="73"/>
        <v>0</v>
      </c>
      <c r="AO56" s="2">
        <f t="shared" si="74"/>
        <v>0</v>
      </c>
      <c r="AP56" s="2">
        <f t="shared" si="75"/>
        <v>0</v>
      </c>
      <c r="AQ56" s="2">
        <f t="shared" si="76"/>
        <v>0</v>
      </c>
      <c r="AR56" s="2">
        <f t="shared" si="77"/>
        <v>0</v>
      </c>
      <c r="AS56" s="2">
        <f t="shared" si="6"/>
        <v>0</v>
      </c>
      <c r="AT56" s="2">
        <f t="shared" si="78"/>
        <v>0</v>
      </c>
      <c r="AU56" s="2">
        <f t="shared" si="79"/>
        <v>0</v>
      </c>
      <c r="AV56" s="2">
        <f t="shared" si="80"/>
        <v>0</v>
      </c>
      <c r="AW56" s="2">
        <f t="shared" si="81"/>
        <v>0</v>
      </c>
      <c r="AX56" s="2">
        <f t="shared" si="82"/>
        <v>0</v>
      </c>
      <c r="AY56" s="2">
        <f t="shared" si="83"/>
        <v>0</v>
      </c>
      <c r="AZ56" s="2">
        <f t="shared" si="84"/>
        <v>0</v>
      </c>
      <c r="BA56" s="2">
        <f t="shared" si="85"/>
        <v>0</v>
      </c>
      <c r="BB56" s="2">
        <f t="shared" si="86"/>
        <v>0</v>
      </c>
      <c r="BC56" s="2">
        <f t="shared" si="87"/>
        <v>0</v>
      </c>
      <c r="BD56" s="2">
        <f t="shared" si="7"/>
        <v>0</v>
      </c>
      <c r="BE56" s="2">
        <f t="shared" si="8"/>
        <v>0</v>
      </c>
      <c r="BF56" s="2">
        <f t="shared" si="9"/>
        <v>0</v>
      </c>
      <c r="BG56" s="2">
        <f t="shared" si="10"/>
        <v>0</v>
      </c>
      <c r="BH56" s="2">
        <f t="shared" si="11"/>
        <v>1</v>
      </c>
      <c r="BI56" s="2">
        <f t="shared" si="12"/>
        <v>0</v>
      </c>
      <c r="BJ56" s="2">
        <f t="shared" si="13"/>
        <v>0</v>
      </c>
      <c r="BK56" s="2">
        <f t="shared" si="14"/>
        <v>1</v>
      </c>
      <c r="BL56" s="2">
        <f t="shared" si="15"/>
        <v>0</v>
      </c>
      <c r="BM56" s="2">
        <f t="shared" si="16"/>
        <v>1</v>
      </c>
      <c r="BN56" s="2">
        <f t="shared" si="17"/>
        <v>0</v>
      </c>
      <c r="BO56" s="2">
        <f t="shared" si="18"/>
        <v>0</v>
      </c>
      <c r="BP56" s="2">
        <f t="shared" si="19"/>
        <v>0</v>
      </c>
      <c r="BQ56" s="2">
        <f t="shared" si="20"/>
        <v>0</v>
      </c>
      <c r="BR56" s="2">
        <f t="shared" si="21"/>
        <v>0</v>
      </c>
      <c r="BS56" s="2">
        <f t="shared" si="22"/>
        <v>0</v>
      </c>
      <c r="BT56" s="2">
        <f t="shared" si="23"/>
        <v>0</v>
      </c>
      <c r="BU56" s="2">
        <f t="shared" si="24"/>
        <v>0</v>
      </c>
      <c r="BV56" s="2">
        <f t="shared" si="25"/>
        <v>0</v>
      </c>
      <c r="BW56" s="2">
        <f t="shared" si="26"/>
        <v>0</v>
      </c>
      <c r="BX56" s="2">
        <f t="shared" si="27"/>
        <v>0</v>
      </c>
      <c r="BY56" s="2">
        <f t="shared" si="28"/>
        <v>0</v>
      </c>
      <c r="BZ56" s="2">
        <f t="shared" si="29"/>
        <v>0</v>
      </c>
      <c r="CA56" s="2">
        <f t="shared" si="30"/>
        <v>0</v>
      </c>
      <c r="CB56" s="2">
        <f t="shared" si="31"/>
        <v>0</v>
      </c>
      <c r="CC56" s="2">
        <f t="shared" si="32"/>
        <v>0</v>
      </c>
      <c r="CD56" s="2">
        <f t="shared" si="33"/>
        <v>0</v>
      </c>
      <c r="CE56" s="2">
        <f t="shared" si="34"/>
        <v>0</v>
      </c>
      <c r="CF56" s="2">
        <f t="shared" si="35"/>
        <v>0</v>
      </c>
      <c r="CG56" s="2">
        <f t="shared" si="36"/>
        <v>0</v>
      </c>
      <c r="CH56" s="2">
        <f t="shared" si="37"/>
        <v>0</v>
      </c>
      <c r="CI56" s="2">
        <f t="shared" si="38"/>
        <v>0</v>
      </c>
      <c r="CJ56" s="2">
        <f t="shared" si="39"/>
        <v>0</v>
      </c>
      <c r="CK56" s="2">
        <f t="shared" si="40"/>
        <v>0</v>
      </c>
      <c r="CL56" s="2">
        <f t="shared" si="41"/>
        <v>0</v>
      </c>
      <c r="CM56" s="2">
        <f t="shared" si="42"/>
        <v>0</v>
      </c>
      <c r="CN56" s="2">
        <f t="shared" si="43"/>
        <v>0</v>
      </c>
      <c r="CO56" s="2">
        <f t="shared" si="44"/>
        <v>0</v>
      </c>
      <c r="CP56" s="2">
        <f t="shared" si="45"/>
        <v>0</v>
      </c>
      <c r="CQ56" s="2">
        <f t="shared" si="46"/>
        <v>0</v>
      </c>
      <c r="CR56" s="2">
        <f t="shared" si="47"/>
        <v>0</v>
      </c>
      <c r="CS56" s="2">
        <f t="shared" si="48"/>
        <v>0</v>
      </c>
      <c r="CT56" s="2">
        <f t="shared" si="49"/>
        <v>0</v>
      </c>
      <c r="CU56" s="2">
        <f t="shared" si="50"/>
        <v>0</v>
      </c>
      <c r="CV56" s="2">
        <f t="shared" si="51"/>
        <v>0</v>
      </c>
      <c r="CW56" s="2">
        <f t="shared" si="52"/>
        <v>0</v>
      </c>
      <c r="CX56" s="2">
        <f t="shared" si="53"/>
        <v>0</v>
      </c>
      <c r="CY56" s="2">
        <f t="shared" si="54"/>
        <v>0</v>
      </c>
      <c r="CZ56" s="2">
        <f t="shared" si="55"/>
        <v>0</v>
      </c>
    </row>
    <row r="57" spans="1:104" ht="69" x14ac:dyDescent="0.3">
      <c r="A57" s="2" t="s">
        <v>287</v>
      </c>
      <c r="B57" s="2" t="s">
        <v>288</v>
      </c>
      <c r="C57" s="2" t="s">
        <v>276</v>
      </c>
      <c r="D57" s="2" t="s">
        <v>291</v>
      </c>
      <c r="E57" s="2" t="s">
        <v>293</v>
      </c>
      <c r="F57" s="2">
        <f t="shared" si="56"/>
        <v>1</v>
      </c>
      <c r="G57" s="2">
        <f t="shared" si="57"/>
        <v>0</v>
      </c>
      <c r="H57" s="2">
        <f t="shared" si="58"/>
        <v>0</v>
      </c>
      <c r="I57" s="2">
        <f t="shared" si="59"/>
        <v>1</v>
      </c>
      <c r="J57" s="2">
        <f t="shared" si="60"/>
        <v>0</v>
      </c>
      <c r="K57" s="2">
        <f t="shared" si="61"/>
        <v>0</v>
      </c>
      <c r="L57" s="2">
        <f t="shared" si="62"/>
        <v>0</v>
      </c>
      <c r="M57" s="2">
        <f t="shared" si="63"/>
        <v>0</v>
      </c>
      <c r="R57" s="2" t="s">
        <v>305</v>
      </c>
      <c r="S57" s="2" t="s">
        <v>108</v>
      </c>
      <c r="V57" s="2" t="s">
        <v>1237</v>
      </c>
      <c r="Y57" s="2">
        <f t="shared" si="0"/>
        <v>0</v>
      </c>
      <c r="Z57" s="2">
        <f t="shared" si="1"/>
        <v>0</v>
      </c>
      <c r="AA57" s="2">
        <f t="shared" si="2"/>
        <v>0</v>
      </c>
      <c r="AB57" s="2">
        <f t="shared" si="3"/>
        <v>0</v>
      </c>
      <c r="AC57" s="2">
        <f t="shared" si="4"/>
        <v>1</v>
      </c>
      <c r="AD57" s="2">
        <f t="shared" si="64"/>
        <v>0</v>
      </c>
      <c r="AE57" s="2">
        <f t="shared" si="5"/>
        <v>0</v>
      </c>
      <c r="AF57" s="2">
        <f t="shared" si="65"/>
        <v>0</v>
      </c>
      <c r="AG57" s="2">
        <f t="shared" si="66"/>
        <v>0</v>
      </c>
      <c r="AH57" s="2">
        <f t="shared" si="67"/>
        <v>0</v>
      </c>
      <c r="AI57" s="2">
        <f t="shared" si="68"/>
        <v>0</v>
      </c>
      <c r="AJ57" s="2">
        <f t="shared" si="69"/>
        <v>0</v>
      </c>
      <c r="AK57" s="2">
        <f t="shared" si="70"/>
        <v>0</v>
      </c>
      <c r="AL57" s="2">
        <f t="shared" si="71"/>
        <v>0</v>
      </c>
      <c r="AM57" s="2">
        <f t="shared" si="72"/>
        <v>0</v>
      </c>
      <c r="AN57" s="2">
        <f t="shared" si="73"/>
        <v>0</v>
      </c>
      <c r="AO57" s="2">
        <f t="shared" si="74"/>
        <v>0</v>
      </c>
      <c r="AP57" s="2">
        <f t="shared" si="75"/>
        <v>0</v>
      </c>
      <c r="AQ57" s="2">
        <f t="shared" si="76"/>
        <v>0</v>
      </c>
      <c r="AR57" s="2">
        <f t="shared" si="77"/>
        <v>0</v>
      </c>
      <c r="AS57" s="2">
        <f t="shared" si="6"/>
        <v>0</v>
      </c>
      <c r="AT57" s="2">
        <f t="shared" si="78"/>
        <v>0</v>
      </c>
      <c r="AU57" s="2">
        <f t="shared" si="79"/>
        <v>0</v>
      </c>
      <c r="AV57" s="2">
        <f t="shared" si="80"/>
        <v>0</v>
      </c>
      <c r="AW57" s="2">
        <f t="shared" si="81"/>
        <v>0</v>
      </c>
      <c r="AX57" s="2">
        <f t="shared" si="82"/>
        <v>0</v>
      </c>
      <c r="AY57" s="2">
        <f t="shared" si="83"/>
        <v>0</v>
      </c>
      <c r="AZ57" s="2">
        <f t="shared" si="84"/>
        <v>0</v>
      </c>
      <c r="BA57" s="2">
        <f t="shared" si="85"/>
        <v>0</v>
      </c>
      <c r="BB57" s="2">
        <f t="shared" si="86"/>
        <v>0</v>
      </c>
      <c r="BC57" s="2">
        <f t="shared" si="87"/>
        <v>0</v>
      </c>
      <c r="BD57" s="2">
        <f t="shared" si="7"/>
        <v>0</v>
      </c>
      <c r="BE57" s="2">
        <f t="shared" si="8"/>
        <v>0</v>
      </c>
      <c r="BF57" s="2">
        <f t="shared" si="9"/>
        <v>0</v>
      </c>
      <c r="BG57" s="2">
        <f t="shared" si="10"/>
        <v>0</v>
      </c>
      <c r="BH57" s="2">
        <f t="shared" si="11"/>
        <v>0</v>
      </c>
      <c r="BI57" s="2">
        <f t="shared" si="12"/>
        <v>0</v>
      </c>
      <c r="BJ57" s="2">
        <f t="shared" si="13"/>
        <v>0</v>
      </c>
      <c r="BK57" s="2">
        <f t="shared" si="14"/>
        <v>0</v>
      </c>
      <c r="BL57" s="2">
        <f t="shared" si="15"/>
        <v>0</v>
      </c>
      <c r="BM57" s="2">
        <f t="shared" si="16"/>
        <v>0</v>
      </c>
      <c r="BN57" s="2">
        <f t="shared" si="17"/>
        <v>0</v>
      </c>
      <c r="BO57" s="2">
        <f t="shared" si="18"/>
        <v>0</v>
      </c>
      <c r="BP57" s="2">
        <f t="shared" si="19"/>
        <v>0</v>
      </c>
      <c r="BQ57" s="2">
        <f t="shared" si="20"/>
        <v>0</v>
      </c>
      <c r="BR57" s="2">
        <f t="shared" si="21"/>
        <v>0</v>
      </c>
      <c r="BS57" s="2">
        <f t="shared" si="22"/>
        <v>0</v>
      </c>
      <c r="BT57" s="2">
        <f t="shared" si="23"/>
        <v>0</v>
      </c>
      <c r="BU57" s="2">
        <f t="shared" si="24"/>
        <v>0</v>
      </c>
      <c r="BV57" s="2">
        <f t="shared" si="25"/>
        <v>0</v>
      </c>
      <c r="BW57" s="2">
        <f t="shared" si="26"/>
        <v>0</v>
      </c>
      <c r="BX57" s="2">
        <f t="shared" si="27"/>
        <v>0</v>
      </c>
      <c r="BY57" s="2">
        <f t="shared" si="28"/>
        <v>0</v>
      </c>
      <c r="BZ57" s="2">
        <f t="shared" si="29"/>
        <v>0</v>
      </c>
      <c r="CA57" s="2">
        <f t="shared" si="30"/>
        <v>0</v>
      </c>
      <c r="CB57" s="2">
        <f t="shared" si="31"/>
        <v>0</v>
      </c>
      <c r="CC57" s="2">
        <f t="shared" si="32"/>
        <v>0</v>
      </c>
      <c r="CD57" s="2">
        <f t="shared" si="33"/>
        <v>0</v>
      </c>
      <c r="CE57" s="2">
        <f t="shared" si="34"/>
        <v>0</v>
      </c>
      <c r="CF57" s="2">
        <f t="shared" si="35"/>
        <v>0</v>
      </c>
      <c r="CG57" s="2">
        <f t="shared" si="36"/>
        <v>0</v>
      </c>
      <c r="CH57" s="2">
        <f t="shared" si="37"/>
        <v>0</v>
      </c>
      <c r="CI57" s="2">
        <f t="shared" si="38"/>
        <v>0</v>
      </c>
      <c r="CJ57" s="2">
        <f t="shared" si="39"/>
        <v>0</v>
      </c>
      <c r="CK57" s="2">
        <f t="shared" si="40"/>
        <v>0</v>
      </c>
      <c r="CL57" s="2">
        <f t="shared" si="41"/>
        <v>0</v>
      </c>
      <c r="CM57" s="2">
        <f t="shared" si="42"/>
        <v>0</v>
      </c>
      <c r="CN57" s="2">
        <f t="shared" si="43"/>
        <v>0</v>
      </c>
      <c r="CO57" s="2">
        <f t="shared" si="44"/>
        <v>1</v>
      </c>
      <c r="CP57" s="2">
        <f t="shared" si="45"/>
        <v>0</v>
      </c>
      <c r="CQ57" s="2">
        <f t="shared" si="46"/>
        <v>0</v>
      </c>
      <c r="CR57" s="2">
        <f t="shared" si="47"/>
        <v>0</v>
      </c>
      <c r="CS57" s="2">
        <f t="shared" si="48"/>
        <v>0</v>
      </c>
      <c r="CT57" s="2">
        <f t="shared" si="49"/>
        <v>0</v>
      </c>
      <c r="CU57" s="2">
        <f t="shared" si="50"/>
        <v>0</v>
      </c>
      <c r="CV57" s="2">
        <f t="shared" si="51"/>
        <v>1</v>
      </c>
      <c r="CW57" s="2">
        <f t="shared" si="52"/>
        <v>1</v>
      </c>
      <c r="CX57" s="2">
        <f t="shared" si="53"/>
        <v>0</v>
      </c>
      <c r="CY57" s="2">
        <f t="shared" si="54"/>
        <v>0</v>
      </c>
      <c r="CZ57" s="2">
        <f t="shared" si="55"/>
        <v>0</v>
      </c>
    </row>
    <row r="58" spans="1:104" ht="82.8" x14ac:dyDescent="0.3">
      <c r="A58" s="2" t="s">
        <v>289</v>
      </c>
      <c r="B58" s="2" t="s">
        <v>290</v>
      </c>
      <c r="C58" s="2" t="s">
        <v>276</v>
      </c>
      <c r="D58" s="2">
        <v>9</v>
      </c>
      <c r="E58" s="2" t="s">
        <v>293</v>
      </c>
      <c r="F58" s="2">
        <f t="shared" si="56"/>
        <v>1</v>
      </c>
      <c r="G58" s="2">
        <f t="shared" si="57"/>
        <v>0</v>
      </c>
      <c r="H58" s="2">
        <f t="shared" si="58"/>
        <v>0</v>
      </c>
      <c r="I58" s="2">
        <f t="shared" si="59"/>
        <v>1</v>
      </c>
      <c r="J58" s="2">
        <f t="shared" si="60"/>
        <v>0</v>
      </c>
      <c r="K58" s="2">
        <f t="shared" si="61"/>
        <v>0</v>
      </c>
      <c r="L58" s="2">
        <f t="shared" si="62"/>
        <v>0</v>
      </c>
      <c r="M58" s="2">
        <f t="shared" si="63"/>
        <v>0</v>
      </c>
      <c r="P58" s="2" t="s">
        <v>139</v>
      </c>
      <c r="R58" s="2" t="s">
        <v>306</v>
      </c>
      <c r="S58" s="2" t="s">
        <v>63</v>
      </c>
      <c r="T58" s="2" t="s">
        <v>67</v>
      </c>
      <c r="U58" s="2" t="s">
        <v>74</v>
      </c>
      <c r="V58" s="2" t="s">
        <v>1237</v>
      </c>
      <c r="Y58" s="2">
        <f t="shared" si="0"/>
        <v>0</v>
      </c>
      <c r="Z58" s="2">
        <f t="shared" si="1"/>
        <v>0</v>
      </c>
      <c r="AA58" s="2">
        <f t="shared" si="2"/>
        <v>1</v>
      </c>
      <c r="AB58" s="2">
        <f t="shared" si="3"/>
        <v>0</v>
      </c>
      <c r="AC58" s="2">
        <f t="shared" si="4"/>
        <v>1</v>
      </c>
      <c r="AD58" s="2">
        <f t="shared" si="64"/>
        <v>1</v>
      </c>
      <c r="AE58" s="2">
        <f t="shared" si="5"/>
        <v>0</v>
      </c>
      <c r="AF58" s="2">
        <f t="shared" si="65"/>
        <v>0</v>
      </c>
      <c r="AG58" s="2">
        <f t="shared" si="66"/>
        <v>0</v>
      </c>
      <c r="AH58" s="2">
        <f t="shared" si="67"/>
        <v>1</v>
      </c>
      <c r="AI58" s="2">
        <f t="shared" si="68"/>
        <v>0</v>
      </c>
      <c r="AJ58" s="2">
        <f t="shared" si="69"/>
        <v>0</v>
      </c>
      <c r="AK58" s="2">
        <f t="shared" si="70"/>
        <v>0</v>
      </c>
      <c r="AL58" s="2">
        <f t="shared" si="71"/>
        <v>0</v>
      </c>
      <c r="AM58" s="2">
        <f t="shared" si="72"/>
        <v>0</v>
      </c>
      <c r="AN58" s="2">
        <f t="shared" si="73"/>
        <v>0</v>
      </c>
      <c r="AO58" s="2">
        <f t="shared" si="74"/>
        <v>0</v>
      </c>
      <c r="AP58" s="2">
        <f t="shared" si="75"/>
        <v>1</v>
      </c>
      <c r="AQ58" s="2">
        <f t="shared" si="76"/>
        <v>0</v>
      </c>
      <c r="AR58" s="2">
        <f t="shared" si="77"/>
        <v>0</v>
      </c>
      <c r="AS58" s="2">
        <f t="shared" si="6"/>
        <v>0</v>
      </c>
      <c r="AT58" s="2">
        <f t="shared" si="78"/>
        <v>0</v>
      </c>
      <c r="AU58" s="2">
        <f t="shared" si="79"/>
        <v>0</v>
      </c>
      <c r="AV58" s="2">
        <f t="shared" si="80"/>
        <v>0</v>
      </c>
      <c r="AW58" s="2">
        <f t="shared" si="81"/>
        <v>0</v>
      </c>
      <c r="AX58" s="2">
        <f t="shared" si="82"/>
        <v>0</v>
      </c>
      <c r="AY58" s="2">
        <f t="shared" si="83"/>
        <v>0</v>
      </c>
      <c r="AZ58" s="2">
        <f t="shared" si="84"/>
        <v>0</v>
      </c>
      <c r="BA58" s="2">
        <f t="shared" si="85"/>
        <v>0</v>
      </c>
      <c r="BB58" s="2">
        <f t="shared" si="86"/>
        <v>0</v>
      </c>
      <c r="BC58" s="2">
        <f t="shared" si="87"/>
        <v>0</v>
      </c>
      <c r="BD58" s="2">
        <f t="shared" si="7"/>
        <v>0</v>
      </c>
      <c r="BE58" s="2">
        <f t="shared" si="8"/>
        <v>0</v>
      </c>
      <c r="BF58" s="2">
        <f t="shared" si="9"/>
        <v>0</v>
      </c>
      <c r="BG58" s="2">
        <f t="shared" si="10"/>
        <v>0</v>
      </c>
      <c r="BH58" s="2">
        <f t="shared" si="11"/>
        <v>0</v>
      </c>
      <c r="BI58" s="2">
        <f t="shared" si="12"/>
        <v>0</v>
      </c>
      <c r="BJ58" s="2">
        <f t="shared" si="13"/>
        <v>0</v>
      </c>
      <c r="BK58" s="2">
        <f t="shared" si="14"/>
        <v>0</v>
      </c>
      <c r="BL58" s="2">
        <f t="shared" si="15"/>
        <v>0</v>
      </c>
      <c r="BM58" s="2">
        <f t="shared" si="16"/>
        <v>0</v>
      </c>
      <c r="BN58" s="2">
        <f t="shared" si="17"/>
        <v>0</v>
      </c>
      <c r="BO58" s="2">
        <f t="shared" si="18"/>
        <v>0</v>
      </c>
      <c r="BP58" s="2">
        <f t="shared" si="19"/>
        <v>0</v>
      </c>
      <c r="BQ58" s="2">
        <f t="shared" si="20"/>
        <v>0</v>
      </c>
      <c r="BR58" s="2">
        <f t="shared" si="21"/>
        <v>1</v>
      </c>
      <c r="BS58" s="2">
        <f t="shared" si="22"/>
        <v>0</v>
      </c>
      <c r="BT58" s="2">
        <f t="shared" si="23"/>
        <v>0</v>
      </c>
      <c r="BU58" s="2">
        <f t="shared" si="24"/>
        <v>0</v>
      </c>
      <c r="BV58" s="2">
        <f t="shared" si="25"/>
        <v>0</v>
      </c>
      <c r="BW58" s="2">
        <f t="shared" si="26"/>
        <v>0</v>
      </c>
      <c r="BX58" s="2">
        <f t="shared" si="27"/>
        <v>0</v>
      </c>
      <c r="BY58" s="2">
        <f t="shared" si="28"/>
        <v>0</v>
      </c>
      <c r="BZ58" s="2">
        <f t="shared" si="29"/>
        <v>0</v>
      </c>
      <c r="CA58" s="2">
        <f t="shared" si="30"/>
        <v>0</v>
      </c>
      <c r="CB58" s="2">
        <f t="shared" si="31"/>
        <v>0</v>
      </c>
      <c r="CC58" s="2">
        <f t="shared" si="32"/>
        <v>0</v>
      </c>
      <c r="CD58" s="2">
        <f t="shared" si="33"/>
        <v>0</v>
      </c>
      <c r="CE58" s="2">
        <f t="shared" si="34"/>
        <v>0</v>
      </c>
      <c r="CF58" s="2">
        <f t="shared" si="35"/>
        <v>0</v>
      </c>
      <c r="CG58" s="2">
        <f t="shared" si="36"/>
        <v>0</v>
      </c>
      <c r="CH58" s="2">
        <f t="shared" si="37"/>
        <v>0</v>
      </c>
      <c r="CI58" s="2">
        <f t="shared" si="38"/>
        <v>0</v>
      </c>
      <c r="CJ58" s="2">
        <f t="shared" si="39"/>
        <v>0</v>
      </c>
      <c r="CK58" s="2">
        <f t="shared" si="40"/>
        <v>0</v>
      </c>
      <c r="CL58" s="2">
        <f t="shared" si="41"/>
        <v>0</v>
      </c>
      <c r="CM58" s="2">
        <f t="shared" si="42"/>
        <v>0</v>
      </c>
      <c r="CN58" s="2">
        <f t="shared" si="43"/>
        <v>1</v>
      </c>
      <c r="CO58" s="2">
        <f t="shared" si="44"/>
        <v>0</v>
      </c>
      <c r="CP58" s="2">
        <f t="shared" si="45"/>
        <v>1</v>
      </c>
      <c r="CQ58" s="2">
        <f t="shared" si="46"/>
        <v>0</v>
      </c>
      <c r="CR58" s="2">
        <f t="shared" si="47"/>
        <v>0</v>
      </c>
      <c r="CS58" s="2">
        <f t="shared" si="48"/>
        <v>0</v>
      </c>
      <c r="CT58" s="2">
        <f t="shared" si="49"/>
        <v>0</v>
      </c>
      <c r="CU58" s="2">
        <f t="shared" si="50"/>
        <v>0</v>
      </c>
      <c r="CV58" s="2">
        <f t="shared" si="51"/>
        <v>0</v>
      </c>
      <c r="CW58" s="2">
        <f t="shared" si="52"/>
        <v>1</v>
      </c>
      <c r="CX58" s="2">
        <f t="shared" si="53"/>
        <v>0</v>
      </c>
      <c r="CY58" s="2">
        <f t="shared" si="54"/>
        <v>0</v>
      </c>
      <c r="CZ58" s="2">
        <f t="shared" si="55"/>
        <v>0</v>
      </c>
    </row>
    <row r="59" spans="1:104" ht="82.8" x14ac:dyDescent="0.3">
      <c r="A59" s="2" t="s">
        <v>292</v>
      </c>
      <c r="B59" s="2" t="s">
        <v>1255</v>
      </c>
      <c r="C59" s="2" t="s">
        <v>276</v>
      </c>
      <c r="D59" s="2">
        <v>11</v>
      </c>
      <c r="E59" s="2" t="s">
        <v>293</v>
      </c>
      <c r="F59" s="2">
        <f t="shared" si="56"/>
        <v>1</v>
      </c>
      <c r="G59" s="2">
        <f t="shared" si="57"/>
        <v>0</v>
      </c>
      <c r="H59" s="2">
        <f t="shared" si="58"/>
        <v>0</v>
      </c>
      <c r="I59" s="2">
        <f t="shared" si="59"/>
        <v>1</v>
      </c>
      <c r="J59" s="2">
        <f t="shared" si="60"/>
        <v>0</v>
      </c>
      <c r="K59" s="2">
        <f t="shared" si="61"/>
        <v>0</v>
      </c>
      <c r="L59" s="2">
        <f t="shared" si="62"/>
        <v>0</v>
      </c>
      <c r="M59" s="2">
        <f t="shared" si="63"/>
        <v>0</v>
      </c>
      <c r="R59" s="2" t="s">
        <v>307</v>
      </c>
      <c r="S59" s="2" t="s">
        <v>63</v>
      </c>
      <c r="T59" s="2" t="s">
        <v>267</v>
      </c>
      <c r="U59" s="2" t="s">
        <v>74</v>
      </c>
      <c r="V59" s="2" t="s">
        <v>1237</v>
      </c>
      <c r="Y59" s="2">
        <f t="shared" si="0"/>
        <v>0</v>
      </c>
      <c r="Z59" s="2">
        <f t="shared" si="1"/>
        <v>0</v>
      </c>
      <c r="AA59" s="2">
        <f t="shared" si="2"/>
        <v>0</v>
      </c>
      <c r="AB59" s="2">
        <f t="shared" si="3"/>
        <v>0</v>
      </c>
      <c r="AC59" s="2">
        <f t="shared" si="4"/>
        <v>1</v>
      </c>
      <c r="AD59" s="2">
        <f t="shared" si="64"/>
        <v>1</v>
      </c>
      <c r="AE59" s="2">
        <f t="shared" si="5"/>
        <v>0</v>
      </c>
      <c r="AF59" s="2">
        <f t="shared" si="65"/>
        <v>0</v>
      </c>
      <c r="AG59" s="2">
        <f t="shared" si="66"/>
        <v>0</v>
      </c>
      <c r="AH59" s="2">
        <f t="shared" si="67"/>
        <v>1</v>
      </c>
      <c r="AI59" s="2">
        <f t="shared" si="68"/>
        <v>1</v>
      </c>
      <c r="AJ59" s="2">
        <f t="shared" si="69"/>
        <v>0</v>
      </c>
      <c r="AK59" s="2">
        <f t="shared" si="70"/>
        <v>0</v>
      </c>
      <c r="AL59" s="2">
        <f t="shared" si="71"/>
        <v>0</v>
      </c>
      <c r="AM59" s="2">
        <f t="shared" si="72"/>
        <v>0</v>
      </c>
      <c r="AN59" s="2">
        <f t="shared" si="73"/>
        <v>0</v>
      </c>
      <c r="AO59" s="2">
        <f t="shared" si="74"/>
        <v>0</v>
      </c>
      <c r="AP59" s="2">
        <f t="shared" si="75"/>
        <v>1</v>
      </c>
      <c r="AQ59" s="2">
        <f t="shared" si="76"/>
        <v>0</v>
      </c>
      <c r="AR59" s="2">
        <f t="shared" si="77"/>
        <v>0</v>
      </c>
      <c r="AS59" s="2">
        <f t="shared" si="6"/>
        <v>0</v>
      </c>
      <c r="AT59" s="2">
        <f t="shared" si="78"/>
        <v>0</v>
      </c>
      <c r="AU59" s="2">
        <f t="shared" si="79"/>
        <v>0</v>
      </c>
      <c r="AV59" s="2">
        <f t="shared" si="80"/>
        <v>0</v>
      </c>
      <c r="AW59" s="2">
        <f t="shared" si="81"/>
        <v>0</v>
      </c>
      <c r="AX59" s="2">
        <f t="shared" si="82"/>
        <v>0</v>
      </c>
      <c r="AY59" s="2">
        <f t="shared" si="83"/>
        <v>0</v>
      </c>
      <c r="AZ59" s="2">
        <f t="shared" si="84"/>
        <v>0</v>
      </c>
      <c r="BA59" s="2">
        <f t="shared" si="85"/>
        <v>0</v>
      </c>
      <c r="BB59" s="2">
        <f t="shared" si="86"/>
        <v>0</v>
      </c>
      <c r="BC59" s="2">
        <f t="shared" si="87"/>
        <v>0</v>
      </c>
      <c r="BD59" s="2">
        <f t="shared" si="7"/>
        <v>0</v>
      </c>
      <c r="BE59" s="2">
        <f t="shared" si="8"/>
        <v>0</v>
      </c>
      <c r="BF59" s="2">
        <f t="shared" si="9"/>
        <v>0</v>
      </c>
      <c r="BG59" s="2">
        <f t="shared" si="10"/>
        <v>0</v>
      </c>
      <c r="BH59" s="2">
        <f t="shared" si="11"/>
        <v>0</v>
      </c>
      <c r="BI59" s="2">
        <f t="shared" si="12"/>
        <v>0</v>
      </c>
      <c r="BJ59" s="2">
        <f t="shared" si="13"/>
        <v>0</v>
      </c>
      <c r="BK59" s="2">
        <f t="shared" si="14"/>
        <v>0</v>
      </c>
      <c r="BL59" s="2">
        <f t="shared" si="15"/>
        <v>0</v>
      </c>
      <c r="BM59" s="2">
        <f t="shared" si="16"/>
        <v>0</v>
      </c>
      <c r="BN59" s="2">
        <f t="shared" si="17"/>
        <v>0</v>
      </c>
      <c r="BO59" s="2">
        <f t="shared" si="18"/>
        <v>0</v>
      </c>
      <c r="BP59" s="2">
        <f t="shared" si="19"/>
        <v>0</v>
      </c>
      <c r="BQ59" s="2">
        <f t="shared" si="20"/>
        <v>0</v>
      </c>
      <c r="BR59" s="2">
        <f t="shared" si="21"/>
        <v>0</v>
      </c>
      <c r="BS59" s="2">
        <f t="shared" si="22"/>
        <v>0</v>
      </c>
      <c r="BT59" s="2">
        <f t="shared" si="23"/>
        <v>0</v>
      </c>
      <c r="BU59" s="2">
        <f t="shared" si="24"/>
        <v>0</v>
      </c>
      <c r="BV59" s="2">
        <f t="shared" si="25"/>
        <v>0</v>
      </c>
      <c r="BW59" s="2">
        <f t="shared" si="26"/>
        <v>0</v>
      </c>
      <c r="BX59" s="2">
        <f t="shared" si="27"/>
        <v>0</v>
      </c>
      <c r="BY59" s="2">
        <f t="shared" si="28"/>
        <v>0</v>
      </c>
      <c r="BZ59" s="2">
        <f t="shared" si="29"/>
        <v>0</v>
      </c>
      <c r="CA59" s="2">
        <f t="shared" si="30"/>
        <v>0</v>
      </c>
      <c r="CB59" s="2">
        <f t="shared" si="31"/>
        <v>0</v>
      </c>
      <c r="CC59" s="2">
        <f t="shared" si="32"/>
        <v>0</v>
      </c>
      <c r="CD59" s="2">
        <f t="shared" si="33"/>
        <v>0</v>
      </c>
      <c r="CE59" s="2">
        <f t="shared" si="34"/>
        <v>0</v>
      </c>
      <c r="CF59" s="2">
        <f t="shared" si="35"/>
        <v>0</v>
      </c>
      <c r="CG59" s="2">
        <f t="shared" si="36"/>
        <v>0</v>
      </c>
      <c r="CH59" s="2">
        <f t="shared" si="37"/>
        <v>0</v>
      </c>
      <c r="CI59" s="2">
        <f t="shared" si="38"/>
        <v>0</v>
      </c>
      <c r="CJ59" s="2">
        <f t="shared" si="39"/>
        <v>0</v>
      </c>
      <c r="CK59" s="2">
        <f t="shared" si="40"/>
        <v>0</v>
      </c>
      <c r="CL59" s="2">
        <f t="shared" si="41"/>
        <v>0</v>
      </c>
      <c r="CM59" s="2">
        <f t="shared" si="42"/>
        <v>0</v>
      </c>
      <c r="CN59" s="2">
        <f t="shared" si="43"/>
        <v>0</v>
      </c>
      <c r="CO59" s="2">
        <f t="shared" si="44"/>
        <v>0</v>
      </c>
      <c r="CP59" s="2">
        <f t="shared" si="45"/>
        <v>0</v>
      </c>
      <c r="CQ59" s="2">
        <f t="shared" si="46"/>
        <v>1</v>
      </c>
      <c r="CR59" s="2">
        <f t="shared" si="47"/>
        <v>0</v>
      </c>
      <c r="CS59" s="2">
        <f t="shared" si="48"/>
        <v>0</v>
      </c>
      <c r="CT59" s="2">
        <f t="shared" si="49"/>
        <v>0</v>
      </c>
      <c r="CU59" s="2">
        <f t="shared" si="50"/>
        <v>0</v>
      </c>
      <c r="CV59" s="2">
        <f t="shared" si="51"/>
        <v>0</v>
      </c>
      <c r="CW59" s="2">
        <f t="shared" si="52"/>
        <v>1</v>
      </c>
      <c r="CX59" s="2">
        <f t="shared" si="53"/>
        <v>0</v>
      </c>
      <c r="CY59" s="2">
        <f t="shared" si="54"/>
        <v>0</v>
      </c>
      <c r="CZ59" s="2">
        <f t="shared" si="55"/>
        <v>0</v>
      </c>
    </row>
    <row r="60" spans="1:104" ht="69" x14ac:dyDescent="0.3">
      <c r="A60" s="2" t="s">
        <v>308</v>
      </c>
      <c r="B60" s="2" t="s">
        <v>294</v>
      </c>
      <c r="C60" s="2" t="s">
        <v>276</v>
      </c>
      <c r="D60" s="2">
        <v>12</v>
      </c>
      <c r="E60" s="2" t="s">
        <v>293</v>
      </c>
      <c r="F60" s="2">
        <f t="shared" si="56"/>
        <v>1</v>
      </c>
      <c r="G60" s="2">
        <f t="shared" si="57"/>
        <v>0</v>
      </c>
      <c r="H60" s="2">
        <f t="shared" si="58"/>
        <v>0</v>
      </c>
      <c r="I60" s="2">
        <f t="shared" si="59"/>
        <v>1</v>
      </c>
      <c r="J60" s="2">
        <f t="shared" si="60"/>
        <v>0</v>
      </c>
      <c r="K60" s="2">
        <f t="shared" si="61"/>
        <v>0</v>
      </c>
      <c r="L60" s="2">
        <f t="shared" si="62"/>
        <v>0</v>
      </c>
      <c r="M60" s="2">
        <f t="shared" si="63"/>
        <v>0</v>
      </c>
      <c r="R60" s="2" t="s">
        <v>295</v>
      </c>
      <c r="S60" s="2" t="s">
        <v>63</v>
      </c>
      <c r="T60" s="2" t="s">
        <v>67</v>
      </c>
      <c r="U60" s="2" t="s">
        <v>74</v>
      </c>
      <c r="V60" s="2" t="s">
        <v>1237</v>
      </c>
      <c r="Y60" s="2">
        <f t="shared" si="0"/>
        <v>0</v>
      </c>
      <c r="Z60" s="2">
        <f t="shared" si="1"/>
        <v>0</v>
      </c>
      <c r="AA60" s="2">
        <f t="shared" si="2"/>
        <v>0</v>
      </c>
      <c r="AB60" s="2">
        <f t="shared" si="3"/>
        <v>0</v>
      </c>
      <c r="AC60" s="2">
        <f t="shared" si="4"/>
        <v>1</v>
      </c>
      <c r="AD60" s="2">
        <f t="shared" si="64"/>
        <v>1</v>
      </c>
      <c r="AE60" s="2">
        <f t="shared" si="5"/>
        <v>0</v>
      </c>
      <c r="AF60" s="2">
        <f t="shared" si="65"/>
        <v>0</v>
      </c>
      <c r="AG60" s="2">
        <f t="shared" si="66"/>
        <v>0</v>
      </c>
      <c r="AH60" s="2">
        <f t="shared" si="67"/>
        <v>1</v>
      </c>
      <c r="AI60" s="2">
        <f t="shared" si="68"/>
        <v>0</v>
      </c>
      <c r="AJ60" s="2">
        <f t="shared" si="69"/>
        <v>0</v>
      </c>
      <c r="AK60" s="2">
        <f t="shared" si="70"/>
        <v>0</v>
      </c>
      <c r="AL60" s="2">
        <f t="shared" si="71"/>
        <v>0</v>
      </c>
      <c r="AM60" s="2">
        <f t="shared" si="72"/>
        <v>0</v>
      </c>
      <c r="AN60" s="2">
        <f t="shared" si="73"/>
        <v>0</v>
      </c>
      <c r="AO60" s="2">
        <f t="shared" si="74"/>
        <v>0</v>
      </c>
      <c r="AP60" s="2">
        <f t="shared" si="75"/>
        <v>1</v>
      </c>
      <c r="AQ60" s="2">
        <f t="shared" si="76"/>
        <v>0</v>
      </c>
      <c r="AR60" s="2">
        <f t="shared" si="77"/>
        <v>0</v>
      </c>
      <c r="AS60" s="2">
        <f t="shared" si="6"/>
        <v>0</v>
      </c>
      <c r="AT60" s="2">
        <f t="shared" si="78"/>
        <v>0</v>
      </c>
      <c r="AU60" s="2">
        <f t="shared" si="79"/>
        <v>0</v>
      </c>
      <c r="AV60" s="2">
        <f t="shared" si="80"/>
        <v>0</v>
      </c>
      <c r="AW60" s="2">
        <f t="shared" si="81"/>
        <v>0</v>
      </c>
      <c r="AX60" s="2">
        <f t="shared" si="82"/>
        <v>0</v>
      </c>
      <c r="AY60" s="2">
        <f t="shared" si="83"/>
        <v>0</v>
      </c>
      <c r="AZ60" s="2">
        <f t="shared" si="84"/>
        <v>0</v>
      </c>
      <c r="BA60" s="2">
        <f t="shared" si="85"/>
        <v>0</v>
      </c>
      <c r="BB60" s="2">
        <f t="shared" si="86"/>
        <v>0</v>
      </c>
      <c r="BC60" s="2">
        <f t="shared" si="87"/>
        <v>0</v>
      </c>
      <c r="BD60" s="2">
        <f t="shared" si="7"/>
        <v>0</v>
      </c>
      <c r="BE60" s="2">
        <f t="shared" si="8"/>
        <v>0</v>
      </c>
      <c r="BF60" s="2">
        <f t="shared" si="9"/>
        <v>0</v>
      </c>
      <c r="BG60" s="2">
        <f t="shared" si="10"/>
        <v>0</v>
      </c>
      <c r="BH60" s="2">
        <f t="shared" si="11"/>
        <v>0</v>
      </c>
      <c r="BI60" s="2">
        <f t="shared" si="12"/>
        <v>0</v>
      </c>
      <c r="BJ60" s="2">
        <f t="shared" si="13"/>
        <v>0</v>
      </c>
      <c r="BK60" s="2">
        <f t="shared" si="14"/>
        <v>0</v>
      </c>
      <c r="BL60" s="2">
        <f t="shared" si="15"/>
        <v>0</v>
      </c>
      <c r="BM60" s="2">
        <f t="shared" si="16"/>
        <v>0</v>
      </c>
      <c r="BN60" s="2">
        <f t="shared" si="17"/>
        <v>0</v>
      </c>
      <c r="BO60" s="2">
        <f t="shared" si="18"/>
        <v>0</v>
      </c>
      <c r="BP60" s="2">
        <f t="shared" si="19"/>
        <v>0</v>
      </c>
      <c r="BQ60" s="2">
        <f t="shared" si="20"/>
        <v>0</v>
      </c>
      <c r="BR60" s="2">
        <f t="shared" si="21"/>
        <v>0</v>
      </c>
      <c r="BS60" s="2">
        <f t="shared" si="22"/>
        <v>0</v>
      </c>
      <c r="BT60" s="2">
        <f t="shared" si="23"/>
        <v>0</v>
      </c>
      <c r="BU60" s="2">
        <f t="shared" si="24"/>
        <v>0</v>
      </c>
      <c r="BV60" s="2">
        <f t="shared" si="25"/>
        <v>0</v>
      </c>
      <c r="BW60" s="2">
        <f t="shared" si="26"/>
        <v>0</v>
      </c>
      <c r="BX60" s="2">
        <f t="shared" si="27"/>
        <v>0</v>
      </c>
      <c r="BY60" s="2">
        <f t="shared" si="28"/>
        <v>0</v>
      </c>
      <c r="BZ60" s="2">
        <f t="shared" si="29"/>
        <v>0</v>
      </c>
      <c r="CA60" s="2">
        <f t="shared" si="30"/>
        <v>0</v>
      </c>
      <c r="CB60" s="2">
        <f t="shared" si="31"/>
        <v>0</v>
      </c>
      <c r="CC60" s="2">
        <f t="shared" si="32"/>
        <v>0</v>
      </c>
      <c r="CD60" s="2">
        <f t="shared" si="33"/>
        <v>0</v>
      </c>
      <c r="CE60" s="2">
        <f t="shared" si="34"/>
        <v>0</v>
      </c>
      <c r="CF60" s="2">
        <f t="shared" si="35"/>
        <v>0</v>
      </c>
      <c r="CG60" s="2">
        <f t="shared" si="36"/>
        <v>0</v>
      </c>
      <c r="CH60" s="2">
        <f t="shared" si="37"/>
        <v>0</v>
      </c>
      <c r="CI60" s="2">
        <f t="shared" si="38"/>
        <v>0</v>
      </c>
      <c r="CJ60" s="2">
        <f t="shared" si="39"/>
        <v>0</v>
      </c>
      <c r="CK60" s="2">
        <f t="shared" si="40"/>
        <v>0</v>
      </c>
      <c r="CL60" s="2">
        <f t="shared" si="41"/>
        <v>0</v>
      </c>
      <c r="CM60" s="2">
        <f t="shared" si="42"/>
        <v>0</v>
      </c>
      <c r="CN60" s="2">
        <f t="shared" si="43"/>
        <v>0</v>
      </c>
      <c r="CO60" s="2">
        <f t="shared" si="44"/>
        <v>1</v>
      </c>
      <c r="CP60" s="2">
        <f t="shared" si="45"/>
        <v>1</v>
      </c>
      <c r="CQ60" s="2">
        <f t="shared" si="46"/>
        <v>0</v>
      </c>
      <c r="CR60" s="2">
        <f t="shared" si="47"/>
        <v>0</v>
      </c>
      <c r="CS60" s="2">
        <f t="shared" si="48"/>
        <v>0</v>
      </c>
      <c r="CT60" s="2">
        <f t="shared" si="49"/>
        <v>0</v>
      </c>
      <c r="CU60" s="2">
        <f t="shared" si="50"/>
        <v>0</v>
      </c>
      <c r="CV60" s="2">
        <f t="shared" si="51"/>
        <v>0</v>
      </c>
      <c r="CW60" s="2">
        <f t="shared" si="52"/>
        <v>0</v>
      </c>
      <c r="CX60" s="2">
        <f t="shared" si="53"/>
        <v>0</v>
      </c>
      <c r="CY60" s="2">
        <f t="shared" si="54"/>
        <v>0</v>
      </c>
      <c r="CZ60" s="2">
        <f t="shared" si="55"/>
        <v>0</v>
      </c>
    </row>
    <row r="61" spans="1:104" ht="69" x14ac:dyDescent="0.3">
      <c r="A61" s="2" t="s">
        <v>296</v>
      </c>
      <c r="B61" s="2" t="s">
        <v>297</v>
      </c>
      <c r="C61" s="2" t="s">
        <v>276</v>
      </c>
      <c r="D61" s="2" t="s">
        <v>298</v>
      </c>
      <c r="E61" s="2" t="s">
        <v>293</v>
      </c>
      <c r="F61" s="2">
        <f t="shared" si="56"/>
        <v>1</v>
      </c>
      <c r="G61" s="2">
        <f t="shared" si="57"/>
        <v>0</v>
      </c>
      <c r="H61" s="2">
        <f t="shared" si="58"/>
        <v>0</v>
      </c>
      <c r="I61" s="2">
        <f t="shared" si="59"/>
        <v>1</v>
      </c>
      <c r="J61" s="2">
        <f t="shared" si="60"/>
        <v>0</v>
      </c>
      <c r="K61" s="2">
        <f t="shared" si="61"/>
        <v>0</v>
      </c>
      <c r="L61" s="2">
        <f t="shared" si="62"/>
        <v>0</v>
      </c>
      <c r="M61" s="2">
        <f t="shared" si="63"/>
        <v>0</v>
      </c>
      <c r="N61" s="2" t="s">
        <v>299</v>
      </c>
      <c r="P61" s="2" t="s">
        <v>139</v>
      </c>
      <c r="R61" s="2" t="s">
        <v>309</v>
      </c>
      <c r="S61" s="2" t="s">
        <v>108</v>
      </c>
      <c r="V61" s="2" t="s">
        <v>1237</v>
      </c>
      <c r="Y61" s="2">
        <f t="shared" si="0"/>
        <v>1</v>
      </c>
      <c r="Z61" s="2">
        <f t="shared" si="1"/>
        <v>0</v>
      </c>
      <c r="AA61" s="2">
        <f t="shared" si="2"/>
        <v>1</v>
      </c>
      <c r="AB61" s="2">
        <f t="shared" si="3"/>
        <v>0</v>
      </c>
      <c r="AC61" s="2">
        <f t="shared" si="4"/>
        <v>1</v>
      </c>
      <c r="AD61" s="2">
        <f t="shared" si="64"/>
        <v>0</v>
      </c>
      <c r="AE61" s="2">
        <f t="shared" si="5"/>
        <v>0</v>
      </c>
      <c r="AF61" s="2">
        <f t="shared" si="65"/>
        <v>0</v>
      </c>
      <c r="AG61" s="2">
        <f t="shared" si="66"/>
        <v>0</v>
      </c>
      <c r="AH61" s="2">
        <f t="shared" si="67"/>
        <v>0</v>
      </c>
      <c r="AI61" s="2">
        <f t="shared" si="68"/>
        <v>0</v>
      </c>
      <c r="AJ61" s="2">
        <f t="shared" si="69"/>
        <v>0</v>
      </c>
      <c r="AK61" s="2">
        <f t="shared" si="70"/>
        <v>0</v>
      </c>
      <c r="AL61" s="2">
        <f t="shared" si="71"/>
        <v>0</v>
      </c>
      <c r="AM61" s="2">
        <f t="shared" si="72"/>
        <v>0</v>
      </c>
      <c r="AN61" s="2">
        <f t="shared" si="73"/>
        <v>0</v>
      </c>
      <c r="AO61" s="2">
        <f t="shared" si="74"/>
        <v>0</v>
      </c>
      <c r="AP61" s="2">
        <f t="shared" si="75"/>
        <v>0</v>
      </c>
      <c r="AQ61" s="2">
        <f t="shared" si="76"/>
        <v>0</v>
      </c>
      <c r="AR61" s="2">
        <f t="shared" si="77"/>
        <v>0</v>
      </c>
      <c r="AS61" s="2">
        <f t="shared" si="6"/>
        <v>0</v>
      </c>
      <c r="AT61" s="2">
        <f t="shared" si="78"/>
        <v>0</v>
      </c>
      <c r="AU61" s="2">
        <f t="shared" si="79"/>
        <v>0</v>
      </c>
      <c r="AV61" s="2">
        <f t="shared" si="80"/>
        <v>0</v>
      </c>
      <c r="AW61" s="2">
        <f t="shared" si="81"/>
        <v>0</v>
      </c>
      <c r="AX61" s="2">
        <f t="shared" si="82"/>
        <v>0</v>
      </c>
      <c r="AY61" s="2">
        <f t="shared" si="83"/>
        <v>0</v>
      </c>
      <c r="AZ61" s="2">
        <f t="shared" si="84"/>
        <v>0</v>
      </c>
      <c r="BA61" s="2">
        <f t="shared" si="85"/>
        <v>0</v>
      </c>
      <c r="BB61" s="2">
        <f t="shared" si="86"/>
        <v>0</v>
      </c>
      <c r="BC61" s="2">
        <f t="shared" si="87"/>
        <v>0</v>
      </c>
      <c r="BD61" s="2">
        <f t="shared" si="7"/>
        <v>0</v>
      </c>
      <c r="BE61" s="2">
        <f t="shared" si="8"/>
        <v>0</v>
      </c>
      <c r="BF61" s="2">
        <f t="shared" si="9"/>
        <v>1</v>
      </c>
      <c r="BG61" s="2">
        <f t="shared" si="10"/>
        <v>1</v>
      </c>
      <c r="BH61" s="2">
        <f t="shared" si="11"/>
        <v>0</v>
      </c>
      <c r="BI61" s="2">
        <f t="shared" si="12"/>
        <v>0</v>
      </c>
      <c r="BJ61" s="2">
        <f t="shared" si="13"/>
        <v>0</v>
      </c>
      <c r="BK61" s="2">
        <f t="shared" si="14"/>
        <v>0</v>
      </c>
      <c r="BL61" s="2">
        <f t="shared" si="15"/>
        <v>0</v>
      </c>
      <c r="BM61" s="2">
        <f t="shared" si="16"/>
        <v>0</v>
      </c>
      <c r="BN61" s="2">
        <f t="shared" si="17"/>
        <v>0</v>
      </c>
      <c r="BO61" s="2">
        <f t="shared" si="18"/>
        <v>0</v>
      </c>
      <c r="BP61" s="2">
        <f t="shared" si="19"/>
        <v>0</v>
      </c>
      <c r="BQ61" s="2">
        <f t="shared" si="20"/>
        <v>0</v>
      </c>
      <c r="BR61" s="2">
        <f t="shared" si="21"/>
        <v>1</v>
      </c>
      <c r="BS61" s="2">
        <f t="shared" si="22"/>
        <v>0</v>
      </c>
      <c r="BT61" s="2">
        <f t="shared" si="23"/>
        <v>0</v>
      </c>
      <c r="BU61" s="2">
        <f t="shared" si="24"/>
        <v>0</v>
      </c>
      <c r="BV61" s="2">
        <f t="shared" si="25"/>
        <v>0</v>
      </c>
      <c r="BW61" s="2">
        <f t="shared" si="26"/>
        <v>0</v>
      </c>
      <c r="BX61" s="2">
        <f t="shared" si="27"/>
        <v>0</v>
      </c>
      <c r="BY61" s="2">
        <f t="shared" si="28"/>
        <v>0</v>
      </c>
      <c r="BZ61" s="2">
        <f t="shared" si="29"/>
        <v>0</v>
      </c>
      <c r="CA61" s="2">
        <f t="shared" si="30"/>
        <v>0</v>
      </c>
      <c r="CB61" s="2">
        <f t="shared" si="31"/>
        <v>0</v>
      </c>
      <c r="CC61" s="2">
        <f t="shared" si="32"/>
        <v>0</v>
      </c>
      <c r="CD61" s="2">
        <f t="shared" si="33"/>
        <v>0</v>
      </c>
      <c r="CE61" s="2">
        <f t="shared" si="34"/>
        <v>0</v>
      </c>
      <c r="CF61" s="2">
        <f t="shared" si="35"/>
        <v>0</v>
      </c>
      <c r="CG61" s="2">
        <f t="shared" si="36"/>
        <v>0</v>
      </c>
      <c r="CH61" s="2">
        <f t="shared" si="37"/>
        <v>0</v>
      </c>
      <c r="CI61" s="2">
        <f t="shared" si="38"/>
        <v>0</v>
      </c>
      <c r="CJ61" s="2">
        <f t="shared" si="39"/>
        <v>0</v>
      </c>
      <c r="CK61" s="2">
        <f t="shared" si="40"/>
        <v>0</v>
      </c>
      <c r="CL61" s="2">
        <f t="shared" si="41"/>
        <v>1</v>
      </c>
      <c r="CM61" s="2">
        <f t="shared" si="42"/>
        <v>0</v>
      </c>
      <c r="CN61" s="2">
        <f t="shared" si="43"/>
        <v>1</v>
      </c>
      <c r="CO61" s="2">
        <f t="shared" si="44"/>
        <v>0</v>
      </c>
      <c r="CP61" s="2">
        <f t="shared" si="45"/>
        <v>0</v>
      </c>
      <c r="CQ61" s="2">
        <f t="shared" si="46"/>
        <v>0</v>
      </c>
      <c r="CR61" s="2">
        <f t="shared" si="47"/>
        <v>0</v>
      </c>
      <c r="CS61" s="2">
        <f t="shared" si="48"/>
        <v>0</v>
      </c>
      <c r="CT61" s="2">
        <f t="shared" si="49"/>
        <v>0</v>
      </c>
      <c r="CU61" s="2">
        <f t="shared" si="50"/>
        <v>0</v>
      </c>
      <c r="CV61" s="2">
        <f t="shared" si="51"/>
        <v>0</v>
      </c>
      <c r="CW61" s="2">
        <f t="shared" si="52"/>
        <v>1</v>
      </c>
      <c r="CX61" s="2">
        <f t="shared" si="53"/>
        <v>0</v>
      </c>
      <c r="CY61" s="2">
        <f t="shared" si="54"/>
        <v>0</v>
      </c>
      <c r="CZ61" s="2">
        <f t="shared" si="55"/>
        <v>0</v>
      </c>
    </row>
    <row r="62" spans="1:104" ht="41.4" x14ac:dyDescent="0.3">
      <c r="A62" s="2" t="s">
        <v>301</v>
      </c>
      <c r="B62" s="2" t="s">
        <v>300</v>
      </c>
      <c r="C62" s="2" t="s">
        <v>276</v>
      </c>
      <c r="D62" s="2">
        <v>16</v>
      </c>
      <c r="E62" s="2" t="s">
        <v>293</v>
      </c>
      <c r="F62" s="2">
        <f t="shared" si="56"/>
        <v>1</v>
      </c>
      <c r="G62" s="2">
        <f t="shared" si="57"/>
        <v>0</v>
      </c>
      <c r="H62" s="2">
        <f t="shared" si="58"/>
        <v>0</v>
      </c>
      <c r="I62" s="2">
        <f t="shared" si="59"/>
        <v>1</v>
      </c>
      <c r="J62" s="2">
        <f t="shared" si="60"/>
        <v>0</v>
      </c>
      <c r="K62" s="2">
        <f t="shared" si="61"/>
        <v>0</v>
      </c>
      <c r="L62" s="2">
        <f t="shared" si="62"/>
        <v>0</v>
      </c>
      <c r="M62" s="2">
        <f t="shared" si="63"/>
        <v>0</v>
      </c>
      <c r="R62" s="2" t="s">
        <v>310</v>
      </c>
      <c r="S62" s="2" t="s">
        <v>63</v>
      </c>
      <c r="T62" s="2" t="s">
        <v>267</v>
      </c>
      <c r="U62" s="2" t="s">
        <v>74</v>
      </c>
      <c r="V62" s="2" t="s">
        <v>1237</v>
      </c>
      <c r="Y62" s="2">
        <f t="shared" si="0"/>
        <v>0</v>
      </c>
      <c r="Z62" s="2">
        <f t="shared" si="1"/>
        <v>0</v>
      </c>
      <c r="AA62" s="2">
        <f t="shared" si="2"/>
        <v>0</v>
      </c>
      <c r="AB62" s="2">
        <f t="shared" si="3"/>
        <v>0</v>
      </c>
      <c r="AC62" s="2">
        <f t="shared" si="4"/>
        <v>1</v>
      </c>
      <c r="AD62" s="2">
        <f t="shared" si="64"/>
        <v>1</v>
      </c>
      <c r="AE62" s="2">
        <f t="shared" si="5"/>
        <v>0</v>
      </c>
      <c r="AF62" s="2">
        <f t="shared" si="65"/>
        <v>0</v>
      </c>
      <c r="AG62" s="2">
        <f t="shared" si="66"/>
        <v>0</v>
      </c>
      <c r="AH62" s="2">
        <f t="shared" si="67"/>
        <v>1</v>
      </c>
      <c r="AI62" s="2">
        <f t="shared" si="68"/>
        <v>1</v>
      </c>
      <c r="AJ62" s="2">
        <f t="shared" si="69"/>
        <v>0</v>
      </c>
      <c r="AK62" s="2">
        <f t="shared" si="70"/>
        <v>0</v>
      </c>
      <c r="AL62" s="2">
        <f t="shared" si="71"/>
        <v>0</v>
      </c>
      <c r="AM62" s="2">
        <f t="shared" si="72"/>
        <v>0</v>
      </c>
      <c r="AN62" s="2">
        <f t="shared" si="73"/>
        <v>0</v>
      </c>
      <c r="AO62" s="2">
        <f t="shared" si="74"/>
        <v>0</v>
      </c>
      <c r="AP62" s="2">
        <f t="shared" si="75"/>
        <v>1</v>
      </c>
      <c r="AQ62" s="2">
        <f t="shared" si="76"/>
        <v>0</v>
      </c>
      <c r="AR62" s="2">
        <f t="shared" si="77"/>
        <v>0</v>
      </c>
      <c r="AS62" s="2">
        <f t="shared" si="6"/>
        <v>0</v>
      </c>
      <c r="AT62" s="2">
        <f t="shared" si="78"/>
        <v>0</v>
      </c>
      <c r="AU62" s="2">
        <f t="shared" si="79"/>
        <v>0</v>
      </c>
      <c r="AV62" s="2">
        <f t="shared" si="80"/>
        <v>0</v>
      </c>
      <c r="AW62" s="2">
        <f t="shared" si="81"/>
        <v>0</v>
      </c>
      <c r="AX62" s="2">
        <f t="shared" si="82"/>
        <v>0</v>
      </c>
      <c r="AY62" s="2">
        <f t="shared" si="83"/>
        <v>0</v>
      </c>
      <c r="AZ62" s="2">
        <f t="shared" si="84"/>
        <v>0</v>
      </c>
      <c r="BA62" s="2">
        <f t="shared" si="85"/>
        <v>0</v>
      </c>
      <c r="BB62" s="2">
        <f t="shared" si="86"/>
        <v>0</v>
      </c>
      <c r="BC62" s="2">
        <f t="shared" si="87"/>
        <v>0</v>
      </c>
      <c r="BD62" s="2">
        <f t="shared" si="7"/>
        <v>0</v>
      </c>
      <c r="BE62" s="2">
        <f t="shared" si="8"/>
        <v>0</v>
      </c>
      <c r="BF62" s="2">
        <f t="shared" si="9"/>
        <v>0</v>
      </c>
      <c r="BG62" s="2">
        <f t="shared" si="10"/>
        <v>0</v>
      </c>
      <c r="BH62" s="2">
        <f t="shared" si="11"/>
        <v>0</v>
      </c>
      <c r="BI62" s="2">
        <f t="shared" si="12"/>
        <v>0</v>
      </c>
      <c r="BJ62" s="2">
        <f t="shared" si="13"/>
        <v>0</v>
      </c>
      <c r="BK62" s="2">
        <f t="shared" si="14"/>
        <v>0</v>
      </c>
      <c r="BL62" s="2">
        <f t="shared" si="15"/>
        <v>0</v>
      </c>
      <c r="BM62" s="2">
        <f t="shared" si="16"/>
        <v>0</v>
      </c>
      <c r="BN62" s="2">
        <f t="shared" si="17"/>
        <v>0</v>
      </c>
      <c r="BO62" s="2">
        <f t="shared" si="18"/>
        <v>0</v>
      </c>
      <c r="BP62" s="2">
        <f t="shared" si="19"/>
        <v>0</v>
      </c>
      <c r="BQ62" s="2">
        <f t="shared" si="20"/>
        <v>0</v>
      </c>
      <c r="BR62" s="2">
        <f t="shared" si="21"/>
        <v>0</v>
      </c>
      <c r="BS62" s="2">
        <f t="shared" si="22"/>
        <v>0</v>
      </c>
      <c r="BT62" s="2">
        <f t="shared" si="23"/>
        <v>0</v>
      </c>
      <c r="BU62" s="2">
        <f t="shared" si="24"/>
        <v>0</v>
      </c>
      <c r="BV62" s="2">
        <f t="shared" si="25"/>
        <v>0</v>
      </c>
      <c r="BW62" s="2">
        <f t="shared" si="26"/>
        <v>0</v>
      </c>
      <c r="BX62" s="2">
        <f t="shared" si="27"/>
        <v>0</v>
      </c>
      <c r="BY62" s="2">
        <f t="shared" si="28"/>
        <v>0</v>
      </c>
      <c r="BZ62" s="2">
        <f t="shared" si="29"/>
        <v>0</v>
      </c>
      <c r="CA62" s="2">
        <f t="shared" si="30"/>
        <v>0</v>
      </c>
      <c r="CB62" s="2">
        <f t="shared" si="31"/>
        <v>0</v>
      </c>
      <c r="CC62" s="2">
        <f t="shared" si="32"/>
        <v>0</v>
      </c>
      <c r="CD62" s="2">
        <f t="shared" si="33"/>
        <v>0</v>
      </c>
      <c r="CE62" s="2">
        <f t="shared" si="34"/>
        <v>0</v>
      </c>
      <c r="CF62" s="2">
        <f t="shared" si="35"/>
        <v>0</v>
      </c>
      <c r="CG62" s="2">
        <f t="shared" si="36"/>
        <v>0</v>
      </c>
      <c r="CH62" s="2">
        <f t="shared" si="37"/>
        <v>0</v>
      </c>
      <c r="CI62" s="2">
        <f t="shared" si="38"/>
        <v>0</v>
      </c>
      <c r="CJ62" s="2">
        <f t="shared" si="39"/>
        <v>0</v>
      </c>
      <c r="CK62" s="2">
        <f t="shared" si="40"/>
        <v>0</v>
      </c>
      <c r="CL62" s="2">
        <f t="shared" si="41"/>
        <v>1</v>
      </c>
      <c r="CM62" s="2">
        <f t="shared" si="42"/>
        <v>0</v>
      </c>
      <c r="CN62" s="2">
        <f t="shared" si="43"/>
        <v>0</v>
      </c>
      <c r="CO62" s="2">
        <f t="shared" si="44"/>
        <v>0</v>
      </c>
      <c r="CP62" s="2">
        <f t="shared" si="45"/>
        <v>0</v>
      </c>
      <c r="CQ62" s="2">
        <f t="shared" si="46"/>
        <v>0</v>
      </c>
      <c r="CR62" s="2">
        <f t="shared" si="47"/>
        <v>0</v>
      </c>
      <c r="CS62" s="2">
        <f t="shared" si="48"/>
        <v>0</v>
      </c>
      <c r="CT62" s="2">
        <f t="shared" si="49"/>
        <v>0</v>
      </c>
      <c r="CU62" s="2">
        <f t="shared" si="50"/>
        <v>0</v>
      </c>
      <c r="CV62" s="2">
        <f t="shared" si="51"/>
        <v>0</v>
      </c>
      <c r="CW62" s="2">
        <f t="shared" si="52"/>
        <v>1</v>
      </c>
      <c r="CX62" s="2">
        <f t="shared" si="53"/>
        <v>0</v>
      </c>
      <c r="CY62" s="2">
        <f t="shared" si="54"/>
        <v>0</v>
      </c>
      <c r="CZ62" s="2">
        <f t="shared" si="55"/>
        <v>0</v>
      </c>
    </row>
    <row r="63" spans="1:104" ht="69" x14ac:dyDescent="0.3">
      <c r="A63" s="2" t="s">
        <v>1173</v>
      </c>
      <c r="B63" s="2" t="s">
        <v>302</v>
      </c>
      <c r="C63" s="2" t="s">
        <v>276</v>
      </c>
      <c r="D63" s="2">
        <v>17</v>
      </c>
      <c r="E63" s="2" t="s">
        <v>293</v>
      </c>
      <c r="F63" s="2">
        <f t="shared" si="56"/>
        <v>1</v>
      </c>
      <c r="G63" s="2">
        <f t="shared" si="57"/>
        <v>0</v>
      </c>
      <c r="H63" s="2">
        <f t="shared" si="58"/>
        <v>0</v>
      </c>
      <c r="I63" s="2">
        <f t="shared" si="59"/>
        <v>1</v>
      </c>
      <c r="J63" s="2">
        <f t="shared" si="60"/>
        <v>0</v>
      </c>
      <c r="K63" s="2">
        <f t="shared" si="61"/>
        <v>0</v>
      </c>
      <c r="L63" s="2">
        <f t="shared" si="62"/>
        <v>0</v>
      </c>
      <c r="M63" s="2">
        <f t="shared" si="63"/>
        <v>0</v>
      </c>
      <c r="N63" s="2" t="s">
        <v>42</v>
      </c>
      <c r="P63" s="2" t="s">
        <v>139</v>
      </c>
      <c r="R63" s="2" t="s">
        <v>311</v>
      </c>
      <c r="S63" s="2" t="s">
        <v>108</v>
      </c>
      <c r="V63" s="2" t="s">
        <v>1237</v>
      </c>
      <c r="Y63" s="2">
        <f t="shared" si="0"/>
        <v>1</v>
      </c>
      <c r="Z63" s="2">
        <f t="shared" si="1"/>
        <v>0</v>
      </c>
      <c r="AA63" s="2">
        <f t="shared" si="2"/>
        <v>1</v>
      </c>
      <c r="AB63" s="2">
        <f t="shared" si="3"/>
        <v>0</v>
      </c>
      <c r="AC63" s="2">
        <f t="shared" si="4"/>
        <v>1</v>
      </c>
      <c r="AD63" s="2">
        <f t="shared" si="64"/>
        <v>0</v>
      </c>
      <c r="AE63" s="2">
        <f t="shared" si="5"/>
        <v>0</v>
      </c>
      <c r="AF63" s="2">
        <f t="shared" si="65"/>
        <v>0</v>
      </c>
      <c r="AG63" s="2">
        <f t="shared" si="66"/>
        <v>0</v>
      </c>
      <c r="AH63" s="2">
        <f t="shared" si="67"/>
        <v>0</v>
      </c>
      <c r="AI63" s="2">
        <f t="shared" si="68"/>
        <v>0</v>
      </c>
      <c r="AJ63" s="2">
        <f t="shared" si="69"/>
        <v>0</v>
      </c>
      <c r="AK63" s="2">
        <f t="shared" si="70"/>
        <v>0</v>
      </c>
      <c r="AL63" s="2">
        <f t="shared" si="71"/>
        <v>0</v>
      </c>
      <c r="AM63" s="2">
        <f t="shared" si="72"/>
        <v>0</v>
      </c>
      <c r="AN63" s="2">
        <f t="shared" si="73"/>
        <v>0</v>
      </c>
      <c r="AO63" s="2">
        <f t="shared" si="74"/>
        <v>0</v>
      </c>
      <c r="AP63" s="2">
        <f t="shared" si="75"/>
        <v>0</v>
      </c>
      <c r="AQ63" s="2">
        <f t="shared" si="76"/>
        <v>0</v>
      </c>
      <c r="AR63" s="2">
        <f t="shared" si="77"/>
        <v>0</v>
      </c>
      <c r="AS63" s="2">
        <f t="shared" si="6"/>
        <v>0</v>
      </c>
      <c r="AT63" s="2">
        <f t="shared" si="78"/>
        <v>0</v>
      </c>
      <c r="AU63" s="2">
        <f t="shared" si="79"/>
        <v>0</v>
      </c>
      <c r="AV63" s="2">
        <f t="shared" si="80"/>
        <v>0</v>
      </c>
      <c r="AW63" s="2">
        <f t="shared" si="81"/>
        <v>0</v>
      </c>
      <c r="AX63" s="2">
        <f t="shared" si="82"/>
        <v>0</v>
      </c>
      <c r="AY63" s="2">
        <f t="shared" si="83"/>
        <v>0</v>
      </c>
      <c r="AZ63" s="2">
        <f t="shared" si="84"/>
        <v>0</v>
      </c>
      <c r="BA63" s="2">
        <f t="shared" si="85"/>
        <v>0</v>
      </c>
      <c r="BB63" s="2">
        <f t="shared" si="86"/>
        <v>0</v>
      </c>
      <c r="BC63" s="2">
        <f t="shared" si="87"/>
        <v>0</v>
      </c>
      <c r="BD63" s="2">
        <f t="shared" si="7"/>
        <v>0</v>
      </c>
      <c r="BE63" s="2">
        <f t="shared" si="8"/>
        <v>0</v>
      </c>
      <c r="BF63" s="2">
        <f t="shared" si="9"/>
        <v>1</v>
      </c>
      <c r="BG63" s="2">
        <f t="shared" si="10"/>
        <v>0</v>
      </c>
      <c r="BH63" s="2">
        <f t="shared" si="11"/>
        <v>0</v>
      </c>
      <c r="BI63" s="2">
        <f t="shared" si="12"/>
        <v>0</v>
      </c>
      <c r="BJ63" s="2">
        <f t="shared" si="13"/>
        <v>0</v>
      </c>
      <c r="BK63" s="2">
        <f t="shared" si="14"/>
        <v>0</v>
      </c>
      <c r="BL63" s="2">
        <f t="shared" si="15"/>
        <v>0</v>
      </c>
      <c r="BM63" s="2">
        <f t="shared" si="16"/>
        <v>0</v>
      </c>
      <c r="BN63" s="2">
        <f t="shared" si="17"/>
        <v>0</v>
      </c>
      <c r="BO63" s="2">
        <f t="shared" si="18"/>
        <v>0</v>
      </c>
      <c r="BP63" s="2">
        <f t="shared" si="19"/>
        <v>0</v>
      </c>
      <c r="BQ63" s="2">
        <f t="shared" si="20"/>
        <v>0</v>
      </c>
      <c r="BR63" s="2">
        <f t="shared" si="21"/>
        <v>1</v>
      </c>
      <c r="BS63" s="2">
        <f t="shared" si="22"/>
        <v>0</v>
      </c>
      <c r="BT63" s="2">
        <f t="shared" si="23"/>
        <v>0</v>
      </c>
      <c r="BU63" s="2">
        <f t="shared" si="24"/>
        <v>0</v>
      </c>
      <c r="BV63" s="2">
        <f t="shared" si="25"/>
        <v>0</v>
      </c>
      <c r="BW63" s="2">
        <f t="shared" si="26"/>
        <v>0</v>
      </c>
      <c r="BX63" s="2">
        <f t="shared" si="27"/>
        <v>0</v>
      </c>
      <c r="BY63" s="2">
        <f t="shared" si="28"/>
        <v>0</v>
      </c>
      <c r="BZ63" s="2">
        <f t="shared" si="29"/>
        <v>0</v>
      </c>
      <c r="CA63" s="2">
        <f t="shared" si="30"/>
        <v>0</v>
      </c>
      <c r="CB63" s="2">
        <f t="shared" si="31"/>
        <v>0</v>
      </c>
      <c r="CC63" s="2">
        <f t="shared" si="32"/>
        <v>0</v>
      </c>
      <c r="CD63" s="2">
        <f t="shared" si="33"/>
        <v>0</v>
      </c>
      <c r="CE63" s="2">
        <f t="shared" si="34"/>
        <v>0</v>
      </c>
      <c r="CF63" s="2">
        <f t="shared" si="35"/>
        <v>0</v>
      </c>
      <c r="CG63" s="2">
        <f t="shared" si="36"/>
        <v>0</v>
      </c>
      <c r="CH63" s="2">
        <f t="shared" si="37"/>
        <v>0</v>
      </c>
      <c r="CI63" s="2">
        <f t="shared" si="38"/>
        <v>0</v>
      </c>
      <c r="CJ63" s="2">
        <f t="shared" si="39"/>
        <v>0</v>
      </c>
      <c r="CK63" s="2">
        <f t="shared" si="40"/>
        <v>0</v>
      </c>
      <c r="CL63" s="2">
        <f t="shared" si="41"/>
        <v>0</v>
      </c>
      <c r="CM63" s="2">
        <f t="shared" si="42"/>
        <v>0</v>
      </c>
      <c r="CN63" s="2">
        <f t="shared" si="43"/>
        <v>1</v>
      </c>
      <c r="CO63" s="2">
        <f t="shared" si="44"/>
        <v>0</v>
      </c>
      <c r="CP63" s="2">
        <f t="shared" si="45"/>
        <v>0</v>
      </c>
      <c r="CQ63" s="2">
        <f t="shared" si="46"/>
        <v>0</v>
      </c>
      <c r="CR63" s="2">
        <f t="shared" si="47"/>
        <v>0</v>
      </c>
      <c r="CS63" s="2">
        <f t="shared" si="48"/>
        <v>0</v>
      </c>
      <c r="CT63" s="2">
        <f t="shared" si="49"/>
        <v>0</v>
      </c>
      <c r="CU63" s="2">
        <f t="shared" si="50"/>
        <v>0</v>
      </c>
      <c r="CV63" s="2">
        <f t="shared" si="51"/>
        <v>0</v>
      </c>
      <c r="CW63" s="2">
        <f t="shared" si="52"/>
        <v>1</v>
      </c>
      <c r="CX63" s="2">
        <f t="shared" si="53"/>
        <v>0</v>
      </c>
      <c r="CY63" s="2">
        <f t="shared" si="54"/>
        <v>0</v>
      </c>
      <c r="CZ63" s="2">
        <f t="shared" si="55"/>
        <v>0</v>
      </c>
    </row>
    <row r="64" spans="1:104" ht="55.2" x14ac:dyDescent="0.3">
      <c r="A64" s="2" t="s">
        <v>303</v>
      </c>
      <c r="B64" s="2" t="s">
        <v>304</v>
      </c>
      <c r="C64" s="2" t="s">
        <v>276</v>
      </c>
      <c r="D64" s="2">
        <v>18</v>
      </c>
      <c r="E64" s="2" t="s">
        <v>293</v>
      </c>
      <c r="F64" s="2">
        <f t="shared" si="56"/>
        <v>1</v>
      </c>
      <c r="G64" s="2">
        <f t="shared" si="57"/>
        <v>0</v>
      </c>
      <c r="H64" s="2">
        <f t="shared" si="58"/>
        <v>0</v>
      </c>
      <c r="I64" s="2">
        <f t="shared" si="59"/>
        <v>1</v>
      </c>
      <c r="J64" s="2">
        <f t="shared" si="60"/>
        <v>0</v>
      </c>
      <c r="K64" s="2">
        <f t="shared" si="61"/>
        <v>0</v>
      </c>
      <c r="L64" s="2">
        <f t="shared" si="62"/>
        <v>0</v>
      </c>
      <c r="M64" s="2">
        <f t="shared" si="63"/>
        <v>0</v>
      </c>
      <c r="R64" s="2" t="s">
        <v>39</v>
      </c>
      <c r="S64" s="2" t="s">
        <v>108</v>
      </c>
      <c r="V64" s="2" t="s">
        <v>1237</v>
      </c>
      <c r="Y64" s="2">
        <f t="shared" si="0"/>
        <v>0</v>
      </c>
      <c r="Z64" s="2">
        <f t="shared" si="1"/>
        <v>0</v>
      </c>
      <c r="AA64" s="2">
        <f t="shared" si="2"/>
        <v>0</v>
      </c>
      <c r="AB64" s="2">
        <f t="shared" si="3"/>
        <v>0</v>
      </c>
      <c r="AC64" s="2">
        <f t="shared" si="4"/>
        <v>1</v>
      </c>
      <c r="AD64" s="2">
        <f t="shared" si="64"/>
        <v>0</v>
      </c>
      <c r="AE64" s="2">
        <f t="shared" si="5"/>
        <v>0</v>
      </c>
      <c r="AF64" s="2">
        <f t="shared" si="65"/>
        <v>0</v>
      </c>
      <c r="AG64" s="2">
        <f t="shared" si="66"/>
        <v>0</v>
      </c>
      <c r="AH64" s="2">
        <f t="shared" si="67"/>
        <v>0</v>
      </c>
      <c r="AI64" s="2">
        <f t="shared" si="68"/>
        <v>0</v>
      </c>
      <c r="AJ64" s="2">
        <f t="shared" si="69"/>
        <v>0</v>
      </c>
      <c r="AK64" s="2">
        <f t="shared" si="70"/>
        <v>0</v>
      </c>
      <c r="AL64" s="2">
        <f t="shared" si="71"/>
        <v>0</v>
      </c>
      <c r="AM64" s="2">
        <f t="shared" si="72"/>
        <v>0</v>
      </c>
      <c r="AN64" s="2">
        <f t="shared" si="73"/>
        <v>0</v>
      </c>
      <c r="AO64" s="2">
        <f t="shared" si="74"/>
        <v>0</v>
      </c>
      <c r="AP64" s="2">
        <f t="shared" si="75"/>
        <v>0</v>
      </c>
      <c r="AQ64" s="2">
        <f t="shared" si="76"/>
        <v>0</v>
      </c>
      <c r="AR64" s="2">
        <f t="shared" si="77"/>
        <v>0</v>
      </c>
      <c r="AS64" s="2">
        <f t="shared" si="6"/>
        <v>0</v>
      </c>
      <c r="AT64" s="2">
        <f t="shared" si="78"/>
        <v>0</v>
      </c>
      <c r="AU64" s="2">
        <f t="shared" si="79"/>
        <v>0</v>
      </c>
      <c r="AV64" s="2">
        <f t="shared" si="80"/>
        <v>0</v>
      </c>
      <c r="AW64" s="2">
        <f t="shared" si="81"/>
        <v>0</v>
      </c>
      <c r="AX64" s="2">
        <f t="shared" si="82"/>
        <v>0</v>
      </c>
      <c r="AY64" s="2">
        <f t="shared" si="83"/>
        <v>0</v>
      </c>
      <c r="AZ64" s="2">
        <f t="shared" si="84"/>
        <v>0</v>
      </c>
      <c r="BA64" s="2">
        <f t="shared" si="85"/>
        <v>0</v>
      </c>
      <c r="BB64" s="2">
        <f t="shared" si="86"/>
        <v>0</v>
      </c>
      <c r="BC64" s="2">
        <f t="shared" si="87"/>
        <v>0</v>
      </c>
      <c r="BD64" s="2">
        <f t="shared" si="7"/>
        <v>0</v>
      </c>
      <c r="BE64" s="2">
        <f t="shared" si="8"/>
        <v>0</v>
      </c>
      <c r="BF64" s="2">
        <f t="shared" si="9"/>
        <v>0</v>
      </c>
      <c r="BG64" s="2">
        <f t="shared" si="10"/>
        <v>0</v>
      </c>
      <c r="BH64" s="2">
        <f t="shared" si="11"/>
        <v>0</v>
      </c>
      <c r="BI64" s="2">
        <f t="shared" si="12"/>
        <v>0</v>
      </c>
      <c r="BJ64" s="2">
        <f t="shared" si="13"/>
        <v>0</v>
      </c>
      <c r="BK64" s="2">
        <f t="shared" si="14"/>
        <v>0</v>
      </c>
      <c r="BL64" s="2">
        <f t="shared" si="15"/>
        <v>0</v>
      </c>
      <c r="BM64" s="2">
        <f t="shared" si="16"/>
        <v>0</v>
      </c>
      <c r="BN64" s="2">
        <f t="shared" si="17"/>
        <v>0</v>
      </c>
      <c r="BO64" s="2">
        <f t="shared" si="18"/>
        <v>0</v>
      </c>
      <c r="BP64" s="2">
        <f t="shared" si="19"/>
        <v>0</v>
      </c>
      <c r="BQ64" s="2">
        <f t="shared" si="20"/>
        <v>0</v>
      </c>
      <c r="BR64" s="2">
        <f t="shared" si="21"/>
        <v>0</v>
      </c>
      <c r="BS64" s="2">
        <f t="shared" si="22"/>
        <v>0</v>
      </c>
      <c r="BT64" s="2">
        <f t="shared" si="23"/>
        <v>0</v>
      </c>
      <c r="BU64" s="2">
        <f t="shared" si="24"/>
        <v>0</v>
      </c>
      <c r="BV64" s="2">
        <f t="shared" si="25"/>
        <v>0</v>
      </c>
      <c r="BW64" s="2">
        <f t="shared" si="26"/>
        <v>0</v>
      </c>
      <c r="BX64" s="2">
        <f t="shared" si="27"/>
        <v>0</v>
      </c>
      <c r="BY64" s="2">
        <f t="shared" si="28"/>
        <v>0</v>
      </c>
      <c r="BZ64" s="2">
        <f t="shared" si="29"/>
        <v>0</v>
      </c>
      <c r="CA64" s="2">
        <f t="shared" si="30"/>
        <v>0</v>
      </c>
      <c r="CB64" s="2">
        <f t="shared" si="31"/>
        <v>0</v>
      </c>
      <c r="CC64" s="2">
        <f t="shared" si="32"/>
        <v>0</v>
      </c>
      <c r="CD64" s="2">
        <f t="shared" si="33"/>
        <v>0</v>
      </c>
      <c r="CE64" s="2">
        <f t="shared" si="34"/>
        <v>0</v>
      </c>
      <c r="CF64" s="2">
        <f t="shared" si="35"/>
        <v>0</v>
      </c>
      <c r="CG64" s="2">
        <f t="shared" si="36"/>
        <v>0</v>
      </c>
      <c r="CH64" s="2">
        <f t="shared" si="37"/>
        <v>0</v>
      </c>
      <c r="CI64" s="2">
        <f t="shared" si="38"/>
        <v>0</v>
      </c>
      <c r="CJ64" s="2">
        <f t="shared" si="39"/>
        <v>0</v>
      </c>
      <c r="CK64" s="2">
        <f t="shared" si="40"/>
        <v>0</v>
      </c>
      <c r="CL64" s="2">
        <f t="shared" si="41"/>
        <v>0</v>
      </c>
      <c r="CM64" s="2">
        <f t="shared" si="42"/>
        <v>0</v>
      </c>
      <c r="CN64" s="2">
        <f t="shared" si="43"/>
        <v>0</v>
      </c>
      <c r="CO64" s="2">
        <f t="shared" si="44"/>
        <v>0</v>
      </c>
      <c r="CP64" s="2">
        <f t="shared" si="45"/>
        <v>0</v>
      </c>
      <c r="CQ64" s="2">
        <f t="shared" si="46"/>
        <v>0</v>
      </c>
      <c r="CR64" s="2">
        <f t="shared" si="47"/>
        <v>0</v>
      </c>
      <c r="CS64" s="2">
        <f t="shared" si="48"/>
        <v>0</v>
      </c>
      <c r="CT64" s="2">
        <f t="shared" si="49"/>
        <v>0</v>
      </c>
      <c r="CU64" s="2">
        <f t="shared" si="50"/>
        <v>0</v>
      </c>
      <c r="CV64" s="2">
        <f t="shared" si="51"/>
        <v>0</v>
      </c>
      <c r="CW64" s="2">
        <f t="shared" si="52"/>
        <v>0</v>
      </c>
      <c r="CX64" s="2">
        <f t="shared" si="53"/>
        <v>0</v>
      </c>
      <c r="CY64" s="2">
        <f t="shared" si="54"/>
        <v>0</v>
      </c>
      <c r="CZ64" s="2">
        <f t="shared" si="55"/>
        <v>1</v>
      </c>
    </row>
    <row r="65" spans="1:104" ht="69" x14ac:dyDescent="0.3">
      <c r="A65" s="2" t="s">
        <v>312</v>
      </c>
      <c r="B65" s="2" t="s">
        <v>313</v>
      </c>
      <c r="C65" s="2" t="s">
        <v>314</v>
      </c>
      <c r="D65" s="2" t="s">
        <v>315</v>
      </c>
      <c r="E65" s="2" t="s">
        <v>5</v>
      </c>
      <c r="F65" s="2">
        <f t="shared" si="56"/>
        <v>1</v>
      </c>
      <c r="G65" s="2">
        <f t="shared" si="57"/>
        <v>0</v>
      </c>
      <c r="H65" s="2">
        <f t="shared" si="58"/>
        <v>0</v>
      </c>
      <c r="I65" s="2">
        <f t="shared" si="59"/>
        <v>0</v>
      </c>
      <c r="J65" s="2">
        <f t="shared" si="60"/>
        <v>0</v>
      </c>
      <c r="K65" s="2">
        <f t="shared" si="61"/>
        <v>0</v>
      </c>
      <c r="L65" s="2">
        <f t="shared" si="62"/>
        <v>0</v>
      </c>
      <c r="M65" s="2">
        <f t="shared" si="63"/>
        <v>0</v>
      </c>
      <c r="N65" s="2" t="s">
        <v>316</v>
      </c>
      <c r="P65" s="2" t="s">
        <v>317</v>
      </c>
      <c r="R65" s="2" t="s">
        <v>58</v>
      </c>
      <c r="S65" s="2" t="s">
        <v>108</v>
      </c>
      <c r="V65" s="2" t="s">
        <v>1239</v>
      </c>
      <c r="W65" s="2" t="s">
        <v>81</v>
      </c>
      <c r="X65" s="2" t="s">
        <v>87</v>
      </c>
      <c r="Y65" s="2">
        <f t="shared" si="0"/>
        <v>1</v>
      </c>
      <c r="Z65" s="2">
        <f t="shared" si="1"/>
        <v>0</v>
      </c>
      <c r="AA65" s="2">
        <f t="shared" si="2"/>
        <v>1</v>
      </c>
      <c r="AB65" s="2">
        <f t="shared" si="3"/>
        <v>0</v>
      </c>
      <c r="AC65" s="2">
        <f t="shared" si="4"/>
        <v>1</v>
      </c>
      <c r="AD65" s="2">
        <f t="shared" si="64"/>
        <v>0</v>
      </c>
      <c r="AE65" s="2">
        <f t="shared" si="5"/>
        <v>1</v>
      </c>
      <c r="AF65" s="2">
        <f t="shared" si="65"/>
        <v>0</v>
      </c>
      <c r="AG65" s="2">
        <f t="shared" si="66"/>
        <v>0</v>
      </c>
      <c r="AH65" s="2">
        <f t="shared" si="67"/>
        <v>0</v>
      </c>
      <c r="AI65" s="2">
        <f t="shared" si="68"/>
        <v>0</v>
      </c>
      <c r="AJ65" s="2">
        <f t="shared" si="69"/>
        <v>0</v>
      </c>
      <c r="AK65" s="2">
        <f t="shared" si="70"/>
        <v>0</v>
      </c>
      <c r="AL65" s="2">
        <f t="shared" si="71"/>
        <v>0</v>
      </c>
      <c r="AM65" s="2">
        <f t="shared" si="72"/>
        <v>0</v>
      </c>
      <c r="AN65" s="2">
        <f t="shared" si="73"/>
        <v>0</v>
      </c>
      <c r="AO65" s="2">
        <f t="shared" si="74"/>
        <v>0</v>
      </c>
      <c r="AP65" s="2">
        <f t="shared" si="75"/>
        <v>0</v>
      </c>
      <c r="AQ65" s="2">
        <f t="shared" si="76"/>
        <v>0</v>
      </c>
      <c r="AR65" s="2">
        <f t="shared" si="77"/>
        <v>0</v>
      </c>
      <c r="AS65" s="2">
        <f t="shared" si="6"/>
        <v>0</v>
      </c>
      <c r="AT65" s="2">
        <f t="shared" si="78"/>
        <v>1</v>
      </c>
      <c r="AU65" s="2">
        <f t="shared" si="79"/>
        <v>0</v>
      </c>
      <c r="AV65" s="2">
        <f t="shared" si="80"/>
        <v>0</v>
      </c>
      <c r="AW65" s="2">
        <f t="shared" si="81"/>
        <v>0</v>
      </c>
      <c r="AX65" s="2">
        <f t="shared" si="82"/>
        <v>0</v>
      </c>
      <c r="AY65" s="2">
        <f t="shared" si="83"/>
        <v>0</v>
      </c>
      <c r="AZ65" s="2">
        <f t="shared" si="84"/>
        <v>1</v>
      </c>
      <c r="BA65" s="2">
        <f t="shared" si="85"/>
        <v>0</v>
      </c>
      <c r="BB65" s="2">
        <f t="shared" si="86"/>
        <v>0</v>
      </c>
      <c r="BC65" s="2">
        <f t="shared" si="87"/>
        <v>0</v>
      </c>
      <c r="BD65" s="2">
        <f t="shared" si="7"/>
        <v>0</v>
      </c>
      <c r="BE65" s="2">
        <f t="shared" si="8"/>
        <v>0</v>
      </c>
      <c r="BF65" s="2">
        <f t="shared" si="9"/>
        <v>1</v>
      </c>
      <c r="BG65" s="2">
        <f t="shared" si="10"/>
        <v>0</v>
      </c>
      <c r="BH65" s="2">
        <f t="shared" si="11"/>
        <v>1</v>
      </c>
      <c r="BI65" s="2">
        <f t="shared" si="12"/>
        <v>0</v>
      </c>
      <c r="BJ65" s="2">
        <f t="shared" si="13"/>
        <v>0</v>
      </c>
      <c r="BK65" s="2">
        <f t="shared" si="14"/>
        <v>0</v>
      </c>
      <c r="BL65" s="2">
        <f t="shared" si="15"/>
        <v>0</v>
      </c>
      <c r="BM65" s="2">
        <f t="shared" si="16"/>
        <v>0</v>
      </c>
      <c r="BN65" s="2">
        <f t="shared" si="17"/>
        <v>0</v>
      </c>
      <c r="BO65" s="2">
        <f t="shared" si="18"/>
        <v>0</v>
      </c>
      <c r="BP65" s="2">
        <f t="shared" si="19"/>
        <v>0</v>
      </c>
      <c r="BQ65" s="2">
        <f t="shared" si="20"/>
        <v>0</v>
      </c>
      <c r="BR65" s="2">
        <f t="shared" si="21"/>
        <v>1</v>
      </c>
      <c r="BS65" s="2">
        <f t="shared" si="22"/>
        <v>0</v>
      </c>
      <c r="BT65" s="2">
        <f t="shared" si="23"/>
        <v>1</v>
      </c>
      <c r="BU65" s="2">
        <f t="shared" si="24"/>
        <v>0</v>
      </c>
      <c r="BV65" s="2">
        <f t="shared" si="25"/>
        <v>0</v>
      </c>
      <c r="BW65" s="2">
        <f t="shared" si="26"/>
        <v>0</v>
      </c>
      <c r="BX65" s="2">
        <f t="shared" si="27"/>
        <v>0</v>
      </c>
      <c r="BY65" s="2">
        <f t="shared" si="28"/>
        <v>0</v>
      </c>
      <c r="BZ65" s="2">
        <f t="shared" si="29"/>
        <v>0</v>
      </c>
      <c r="CA65" s="2">
        <f t="shared" si="30"/>
        <v>0</v>
      </c>
      <c r="CB65" s="2">
        <f t="shared" si="31"/>
        <v>0</v>
      </c>
      <c r="CC65" s="2">
        <f t="shared" si="32"/>
        <v>0</v>
      </c>
      <c r="CD65" s="2">
        <f t="shared" si="33"/>
        <v>0</v>
      </c>
      <c r="CE65" s="2">
        <f t="shared" si="34"/>
        <v>0</v>
      </c>
      <c r="CF65" s="2">
        <f t="shared" si="35"/>
        <v>0</v>
      </c>
      <c r="CG65" s="2">
        <f t="shared" si="36"/>
        <v>0</v>
      </c>
      <c r="CH65" s="2">
        <f t="shared" si="37"/>
        <v>0</v>
      </c>
      <c r="CI65" s="2">
        <f t="shared" si="38"/>
        <v>0</v>
      </c>
      <c r="CJ65" s="2">
        <f t="shared" si="39"/>
        <v>0</v>
      </c>
      <c r="CK65" s="2">
        <f t="shared" si="40"/>
        <v>0</v>
      </c>
      <c r="CL65" s="2">
        <f t="shared" si="41"/>
        <v>1</v>
      </c>
      <c r="CM65" s="2">
        <f t="shared" si="42"/>
        <v>0</v>
      </c>
      <c r="CN65" s="2">
        <f t="shared" si="43"/>
        <v>0</v>
      </c>
      <c r="CO65" s="2">
        <f t="shared" si="44"/>
        <v>0</v>
      </c>
      <c r="CP65" s="2">
        <f t="shared" si="45"/>
        <v>0</v>
      </c>
      <c r="CQ65" s="2">
        <f t="shared" si="46"/>
        <v>0</v>
      </c>
      <c r="CR65" s="2">
        <f t="shared" si="47"/>
        <v>0</v>
      </c>
      <c r="CS65" s="2">
        <f t="shared" si="48"/>
        <v>0</v>
      </c>
      <c r="CT65" s="2">
        <f t="shared" si="49"/>
        <v>0</v>
      </c>
      <c r="CU65" s="2">
        <f t="shared" si="50"/>
        <v>0</v>
      </c>
      <c r="CV65" s="2">
        <f t="shared" si="51"/>
        <v>0</v>
      </c>
      <c r="CW65" s="2">
        <f t="shared" si="52"/>
        <v>0</v>
      </c>
      <c r="CX65" s="2">
        <f t="shared" si="53"/>
        <v>0</v>
      </c>
      <c r="CY65" s="2">
        <f t="shared" si="54"/>
        <v>0</v>
      </c>
      <c r="CZ65" s="2">
        <f t="shared" si="55"/>
        <v>0</v>
      </c>
    </row>
    <row r="66" spans="1:104" ht="69" x14ac:dyDescent="0.3">
      <c r="A66" s="2" t="s">
        <v>318</v>
      </c>
      <c r="B66" s="2" t="s">
        <v>319</v>
      </c>
      <c r="C66" s="2" t="s">
        <v>314</v>
      </c>
      <c r="D66" s="2" t="s">
        <v>320</v>
      </c>
      <c r="E66" s="2" t="s">
        <v>5</v>
      </c>
      <c r="F66" s="2">
        <f t="shared" si="56"/>
        <v>1</v>
      </c>
      <c r="G66" s="2">
        <f t="shared" si="57"/>
        <v>0</v>
      </c>
      <c r="H66" s="2">
        <f t="shared" si="58"/>
        <v>0</v>
      </c>
      <c r="I66" s="2">
        <f t="shared" si="59"/>
        <v>0</v>
      </c>
      <c r="J66" s="2">
        <f t="shared" si="60"/>
        <v>0</v>
      </c>
      <c r="K66" s="2">
        <f t="shared" si="61"/>
        <v>0</v>
      </c>
      <c r="L66" s="2">
        <f t="shared" si="62"/>
        <v>0</v>
      </c>
      <c r="M66" s="2">
        <f t="shared" si="63"/>
        <v>0</v>
      </c>
      <c r="N66" s="2" t="s">
        <v>316</v>
      </c>
      <c r="P66" s="2" t="s">
        <v>317</v>
      </c>
      <c r="R66" s="2" t="s">
        <v>58</v>
      </c>
      <c r="S66" s="2" t="s">
        <v>108</v>
      </c>
      <c r="V66" s="2" t="s">
        <v>1239</v>
      </c>
      <c r="W66" s="2" t="s">
        <v>81</v>
      </c>
      <c r="X66" s="2" t="s">
        <v>87</v>
      </c>
      <c r="Y66" s="2">
        <f t="shared" ref="Y66:Y129" si="88">IF(N66&lt;&gt;"", 1, 0)</f>
        <v>1</v>
      </c>
      <c r="Z66" s="2">
        <f t="shared" ref="Z66:Z129" si="89">IF(O66&lt;&gt;"", 1, 0)</f>
        <v>0</v>
      </c>
      <c r="AA66" s="2">
        <f t="shared" ref="AA66:AA129" si="90">IF(P66&lt;&gt;"", 1, 0)</f>
        <v>1</v>
      </c>
      <c r="AB66" s="2">
        <f t="shared" ref="AB66:AB129" si="91">IF(Q66&lt;&gt;"", 1, 0)</f>
        <v>0</v>
      </c>
      <c r="AC66" s="2">
        <f t="shared" ref="AC66:AC129" si="92">IF(R66&lt;&gt;"", 1, 0)</f>
        <v>1</v>
      </c>
      <c r="AD66" s="2">
        <f t="shared" si="64"/>
        <v>0</v>
      </c>
      <c r="AE66" s="2">
        <f t="shared" si="5"/>
        <v>1</v>
      </c>
      <c r="AF66" s="2">
        <f t="shared" si="65"/>
        <v>0</v>
      </c>
      <c r="AG66" s="2">
        <f t="shared" si="66"/>
        <v>0</v>
      </c>
      <c r="AH66" s="2">
        <f t="shared" si="67"/>
        <v>0</v>
      </c>
      <c r="AI66" s="2">
        <f t="shared" si="68"/>
        <v>0</v>
      </c>
      <c r="AJ66" s="2">
        <f t="shared" si="69"/>
        <v>0</v>
      </c>
      <c r="AK66" s="2">
        <f t="shared" si="70"/>
        <v>0</v>
      </c>
      <c r="AL66" s="2">
        <f t="shared" si="71"/>
        <v>0</v>
      </c>
      <c r="AM66" s="2">
        <f t="shared" si="72"/>
        <v>0</v>
      </c>
      <c r="AN66" s="2">
        <f t="shared" si="73"/>
        <v>0</v>
      </c>
      <c r="AO66" s="2">
        <f t="shared" si="74"/>
        <v>0</v>
      </c>
      <c r="AP66" s="2">
        <f t="shared" si="75"/>
        <v>0</v>
      </c>
      <c r="AQ66" s="2">
        <f t="shared" si="76"/>
        <v>0</v>
      </c>
      <c r="AR66" s="2">
        <f t="shared" si="77"/>
        <v>0</v>
      </c>
      <c r="AS66" s="2">
        <f t="shared" si="6"/>
        <v>0</v>
      </c>
      <c r="AT66" s="2">
        <f t="shared" si="78"/>
        <v>1</v>
      </c>
      <c r="AU66" s="2">
        <f t="shared" si="79"/>
        <v>0</v>
      </c>
      <c r="AV66" s="2">
        <f t="shared" si="80"/>
        <v>0</v>
      </c>
      <c r="AW66" s="2">
        <f t="shared" si="81"/>
        <v>0</v>
      </c>
      <c r="AX66" s="2">
        <f t="shared" si="82"/>
        <v>0</v>
      </c>
      <c r="AY66" s="2">
        <f t="shared" si="83"/>
        <v>0</v>
      </c>
      <c r="AZ66" s="2">
        <f t="shared" si="84"/>
        <v>1</v>
      </c>
      <c r="BA66" s="2">
        <f t="shared" si="85"/>
        <v>0</v>
      </c>
      <c r="BB66" s="2">
        <f t="shared" si="86"/>
        <v>0</v>
      </c>
      <c r="BC66" s="2">
        <f t="shared" si="87"/>
        <v>0</v>
      </c>
      <c r="BD66" s="2">
        <f t="shared" si="7"/>
        <v>0</v>
      </c>
      <c r="BE66" s="2">
        <f t="shared" si="8"/>
        <v>0</v>
      </c>
      <c r="BF66" s="2">
        <f t="shared" si="9"/>
        <v>1</v>
      </c>
      <c r="BG66" s="2">
        <f t="shared" si="10"/>
        <v>0</v>
      </c>
      <c r="BH66" s="2">
        <f t="shared" si="11"/>
        <v>1</v>
      </c>
      <c r="BI66" s="2">
        <f t="shared" si="12"/>
        <v>0</v>
      </c>
      <c r="BJ66" s="2">
        <f t="shared" si="13"/>
        <v>0</v>
      </c>
      <c r="BK66" s="2">
        <f t="shared" si="14"/>
        <v>0</v>
      </c>
      <c r="BL66" s="2">
        <f t="shared" si="15"/>
        <v>0</v>
      </c>
      <c r="BM66" s="2">
        <f t="shared" si="16"/>
        <v>0</v>
      </c>
      <c r="BN66" s="2">
        <f t="shared" si="17"/>
        <v>0</v>
      </c>
      <c r="BO66" s="2">
        <f t="shared" si="18"/>
        <v>0</v>
      </c>
      <c r="BP66" s="2">
        <f t="shared" si="19"/>
        <v>0</v>
      </c>
      <c r="BQ66" s="2">
        <f t="shared" si="20"/>
        <v>0</v>
      </c>
      <c r="BR66" s="2">
        <f t="shared" si="21"/>
        <v>1</v>
      </c>
      <c r="BS66" s="2">
        <f t="shared" si="22"/>
        <v>0</v>
      </c>
      <c r="BT66" s="2">
        <f t="shared" si="23"/>
        <v>1</v>
      </c>
      <c r="BU66" s="2">
        <f t="shared" si="24"/>
        <v>0</v>
      </c>
      <c r="BV66" s="2">
        <f t="shared" si="25"/>
        <v>0</v>
      </c>
      <c r="BW66" s="2">
        <f t="shared" si="26"/>
        <v>0</v>
      </c>
      <c r="BX66" s="2">
        <f t="shared" si="27"/>
        <v>0</v>
      </c>
      <c r="BY66" s="2">
        <f t="shared" si="28"/>
        <v>0</v>
      </c>
      <c r="BZ66" s="2">
        <f t="shared" si="29"/>
        <v>0</v>
      </c>
      <c r="CA66" s="2">
        <f t="shared" si="30"/>
        <v>0</v>
      </c>
      <c r="CB66" s="2">
        <f t="shared" si="31"/>
        <v>0</v>
      </c>
      <c r="CC66" s="2">
        <f t="shared" si="32"/>
        <v>0</v>
      </c>
      <c r="CD66" s="2">
        <f t="shared" si="33"/>
        <v>0</v>
      </c>
      <c r="CE66" s="2">
        <f t="shared" si="34"/>
        <v>0</v>
      </c>
      <c r="CF66" s="2">
        <f t="shared" si="35"/>
        <v>0</v>
      </c>
      <c r="CG66" s="2">
        <f t="shared" si="36"/>
        <v>0</v>
      </c>
      <c r="CH66" s="2">
        <f t="shared" si="37"/>
        <v>0</v>
      </c>
      <c r="CI66" s="2">
        <f t="shared" si="38"/>
        <v>0</v>
      </c>
      <c r="CJ66" s="2">
        <f t="shared" si="39"/>
        <v>0</v>
      </c>
      <c r="CK66" s="2">
        <f t="shared" si="40"/>
        <v>0</v>
      </c>
      <c r="CL66" s="2">
        <f t="shared" si="41"/>
        <v>1</v>
      </c>
      <c r="CM66" s="2">
        <f t="shared" si="42"/>
        <v>0</v>
      </c>
      <c r="CN66" s="2">
        <f t="shared" si="43"/>
        <v>0</v>
      </c>
      <c r="CO66" s="2">
        <f t="shared" si="44"/>
        <v>0</v>
      </c>
      <c r="CP66" s="2">
        <f t="shared" si="45"/>
        <v>0</v>
      </c>
      <c r="CQ66" s="2">
        <f t="shared" si="46"/>
        <v>0</v>
      </c>
      <c r="CR66" s="2">
        <f t="shared" si="47"/>
        <v>0</v>
      </c>
      <c r="CS66" s="2">
        <f t="shared" si="48"/>
        <v>0</v>
      </c>
      <c r="CT66" s="2">
        <f t="shared" si="49"/>
        <v>0</v>
      </c>
      <c r="CU66" s="2">
        <f t="shared" si="50"/>
        <v>0</v>
      </c>
      <c r="CV66" s="2">
        <f t="shared" si="51"/>
        <v>0</v>
      </c>
      <c r="CW66" s="2">
        <f t="shared" si="52"/>
        <v>0</v>
      </c>
      <c r="CX66" s="2">
        <f t="shared" si="53"/>
        <v>0</v>
      </c>
      <c r="CY66" s="2">
        <f t="shared" si="54"/>
        <v>0</v>
      </c>
      <c r="CZ66" s="2">
        <f t="shared" si="55"/>
        <v>0</v>
      </c>
    </row>
    <row r="67" spans="1:104" ht="82.8" x14ac:dyDescent="0.3">
      <c r="A67" s="2" t="s">
        <v>321</v>
      </c>
      <c r="B67" s="2" t="s">
        <v>322</v>
      </c>
      <c r="C67" s="2" t="s">
        <v>323</v>
      </c>
      <c r="D67" s="2">
        <v>1</v>
      </c>
      <c r="E67" s="2" t="s">
        <v>112</v>
      </c>
      <c r="F67" s="2">
        <f t="shared" si="56"/>
        <v>0</v>
      </c>
      <c r="G67" s="2">
        <f t="shared" si="57"/>
        <v>0</v>
      </c>
      <c r="H67" s="2">
        <f t="shared" si="58"/>
        <v>0</v>
      </c>
      <c r="I67" s="2">
        <f t="shared" si="59"/>
        <v>0</v>
      </c>
      <c r="J67" s="2">
        <f t="shared" si="60"/>
        <v>0</v>
      </c>
      <c r="K67" s="2">
        <f t="shared" si="61"/>
        <v>0</v>
      </c>
      <c r="L67" s="2">
        <f t="shared" si="62"/>
        <v>0</v>
      </c>
      <c r="M67" s="2">
        <f t="shared" si="63"/>
        <v>1</v>
      </c>
      <c r="O67" s="2" t="s">
        <v>324</v>
      </c>
      <c r="P67" s="2" t="s">
        <v>139</v>
      </c>
      <c r="S67" s="2" t="s">
        <v>108</v>
      </c>
      <c r="V67" s="2" t="s">
        <v>1239</v>
      </c>
      <c r="W67" s="2" t="s">
        <v>81</v>
      </c>
      <c r="X67" s="2" t="s">
        <v>89</v>
      </c>
      <c r="Y67" s="2">
        <f t="shared" si="88"/>
        <v>0</v>
      </c>
      <c r="Z67" s="2">
        <f t="shared" si="89"/>
        <v>1</v>
      </c>
      <c r="AA67" s="2">
        <f t="shared" si="90"/>
        <v>1</v>
      </c>
      <c r="AB67" s="2">
        <f t="shared" si="91"/>
        <v>0</v>
      </c>
      <c r="AC67" s="2">
        <f t="shared" si="92"/>
        <v>0</v>
      </c>
      <c r="AD67" s="2">
        <f t="shared" si="64"/>
        <v>0</v>
      </c>
      <c r="AE67" s="2">
        <f t="shared" ref="AE67:AE130" si="93">IF(V67="Strong", 1, 0)</f>
        <v>1</v>
      </c>
      <c r="AF67" s="2">
        <f t="shared" si="65"/>
        <v>0</v>
      </c>
      <c r="AG67" s="2">
        <f t="shared" si="66"/>
        <v>0</v>
      </c>
      <c r="AH67" s="2">
        <f t="shared" si="67"/>
        <v>0</v>
      </c>
      <c r="AI67" s="2">
        <f t="shared" si="68"/>
        <v>0</v>
      </c>
      <c r="AJ67" s="2">
        <f t="shared" si="69"/>
        <v>0</v>
      </c>
      <c r="AK67" s="2">
        <f t="shared" si="70"/>
        <v>0</v>
      </c>
      <c r="AL67" s="2">
        <f t="shared" si="71"/>
        <v>0</v>
      </c>
      <c r="AM67" s="2">
        <f t="shared" si="72"/>
        <v>0</v>
      </c>
      <c r="AN67" s="2">
        <f t="shared" si="73"/>
        <v>0</v>
      </c>
      <c r="AO67" s="2">
        <f t="shared" si="74"/>
        <v>0</v>
      </c>
      <c r="AP67" s="2">
        <f t="shared" si="75"/>
        <v>0</v>
      </c>
      <c r="AQ67" s="2">
        <f t="shared" si="76"/>
        <v>0</v>
      </c>
      <c r="AR67" s="2">
        <f t="shared" si="77"/>
        <v>0</v>
      </c>
      <c r="AS67" s="2">
        <f t="shared" ref="AS67:AS130" si="94">IF(ISNUMBER(SEARCH("goal compliance", W67)), 1, 0)</f>
        <v>0</v>
      </c>
      <c r="AT67" s="2">
        <f t="shared" si="78"/>
        <v>1</v>
      </c>
      <c r="AU67" s="2">
        <f t="shared" si="79"/>
        <v>0</v>
      </c>
      <c r="AV67" s="2">
        <f t="shared" si="80"/>
        <v>0</v>
      </c>
      <c r="AW67" s="2">
        <f t="shared" si="81"/>
        <v>0</v>
      </c>
      <c r="AX67" s="2">
        <f t="shared" si="82"/>
        <v>0</v>
      </c>
      <c r="AY67" s="2">
        <f t="shared" si="83"/>
        <v>0</v>
      </c>
      <c r="AZ67" s="2">
        <f t="shared" si="84"/>
        <v>0</v>
      </c>
      <c r="BA67" s="2">
        <f t="shared" si="85"/>
        <v>0</v>
      </c>
      <c r="BB67" s="2">
        <f t="shared" si="86"/>
        <v>0</v>
      </c>
      <c r="BC67" s="2">
        <f t="shared" si="87"/>
        <v>1</v>
      </c>
      <c r="BD67" s="2">
        <f t="shared" ref="BD67:BD130" si="95">IF(ISNUMBER(SEARCH("mainstreaming", N67)), 1, 0)</f>
        <v>0</v>
      </c>
      <c r="BE67" s="2">
        <f t="shared" ref="BE67:BE130" si="96">IF(ISNUMBER(SEARCH("Information exchange", N67)), 1, 0)</f>
        <v>0</v>
      </c>
      <c r="BF67" s="2">
        <f t="shared" ref="BF67:BF130" si="97">IF(ISNUMBER(SEARCH("Register", N67)), 1, 0)</f>
        <v>0</v>
      </c>
      <c r="BG67" s="2">
        <f t="shared" ref="BG67:BG130" si="98">IF(ISNUMBER(SEARCH("Permission/right (public)", N67)), 1, 0)</f>
        <v>0</v>
      </c>
      <c r="BH67" s="2">
        <f t="shared" ref="BH67:BH130" si="99">IF(ISNUMBER(SEARCH("Obligation (public)", N67)), 1, 0)</f>
        <v>0</v>
      </c>
      <c r="BI67" s="2">
        <f t="shared" ref="BI67:BI130" si="100">IF(ISNUMBER(SEARCH("Quota regulation (public)", N67)), 1, 0)</f>
        <v>0</v>
      </c>
      <c r="BJ67" s="2">
        <f t="shared" ref="BJ67:BJ130" si="101">IF(ISNUMBER(SEARCH("EMAS or similar (obligatory, public)", N67)), 1, 0)</f>
        <v>0</v>
      </c>
      <c r="BK67" s="2">
        <f t="shared" ref="BK67:BK130" si="102">IF(ISNUMBER(SEARCH("Reporting, obligatory (public)", N67)), 1, 0)</f>
        <v>0</v>
      </c>
      <c r="BL67" s="2">
        <f t="shared" ref="BL67:BL130" si="103">IF(ISNUMBER(SEARCH("Readjustment", N67)), 1, 0)</f>
        <v>0</v>
      </c>
      <c r="BM67" s="2">
        <f t="shared" ref="BM67:BM130" si="104">IF(ISNUMBER(SEARCH("Multi-Level", N67)), 1, 0)</f>
        <v>0</v>
      </c>
      <c r="BN67" s="2">
        <f t="shared" ref="BN67:BN130" si="105">IF(ISNUMBER(SEARCH("GHG reduction targets and paths", N67)), 1, 0)</f>
        <v>0</v>
      </c>
      <c r="BO67" s="2">
        <f t="shared" ref="BO67:BO130" si="106">IF(ISNUMBER(SEARCH("Other targets and paths", N67)), 1, 0)</f>
        <v>0</v>
      </c>
      <c r="BP67" s="2">
        <f t="shared" ref="BP67:BP130" si="107">IF(ISNUMBER(SEARCH("Government planning", N67)), 1, 0)</f>
        <v>0</v>
      </c>
      <c r="BQ67" s="2">
        <f t="shared" ref="BQ67:BQ130" si="108">IF(ISNUMBER(SEARCH("Reporting, voluntary (private)", P67)), 1, 0)</f>
        <v>0</v>
      </c>
      <c r="BR67" s="2">
        <f t="shared" ref="BR67:BR130" si="109">IF(ISNUMBER(SEARCH("Research, data, consulting, information, digital tools, education", P67)), 1, 0)</f>
        <v>1</v>
      </c>
      <c r="BS67" s="2">
        <f t="shared" ref="BS67:BS130" si="110">IF(ISNUMBER(SEARCH("Dialogue, networks, participation", P67)), 1, 0)</f>
        <v>0</v>
      </c>
      <c r="BT67" s="2">
        <f t="shared" ref="BT67:BT130" si="111">IF(ISNUMBER(SEARCH("Labels and certificates (voluntary)", P67)), 1, 0)</f>
        <v>0</v>
      </c>
      <c r="BU67" s="2">
        <f t="shared" ref="BU67:BU130" si="112">IF(ISNUMBER(SEARCH("Allocation with fixed prices", Q67)), 1, 0)</f>
        <v>0</v>
      </c>
      <c r="BV67" s="2">
        <f t="shared" ref="BV67:BV130" si="113">IF(ISNUMBER(SEARCH("Free allocation", Q67)), 1, 0)</f>
        <v>0</v>
      </c>
      <c r="BW67" s="2">
        <f t="shared" ref="BW67:BW130" si="114">IF(ISNUMBER(SEARCH("Trade", Q67)), 1, 0)</f>
        <v>0</v>
      </c>
      <c r="BX67" s="2">
        <f t="shared" ref="BX67:BX130" si="115">IF(ISNUMBER(SEARCH("Auction", Q67)), 1, 0)</f>
        <v>0</v>
      </c>
      <c r="BY67" s="2">
        <f t="shared" ref="BY67:BY130" si="116">IF(ISNUMBER(SEARCH("Invitation of tenders", Q67)), 1, 0)</f>
        <v>0</v>
      </c>
      <c r="BZ67" s="2">
        <f t="shared" ref="BZ67:BZ130" si="117">IF(ISNUMBER(SEARCH("Subsidy (R&amp;D)", O67)), 1, 0)</f>
        <v>1</v>
      </c>
      <c r="CA67" s="2">
        <f t="shared" ref="CA67:CA130" si="118">IF(ISNUMBER(SEARCH("Subsidy (consumption, use &amp; other)", O67)), 1, 0)</f>
        <v>1</v>
      </c>
      <c r="CB67" s="2">
        <f t="shared" ref="CB67:CB130" si="119">IF(ISNUMBER(SEARCH("Subsidies (investment)", O67)), 1, 0)</f>
        <v>0</v>
      </c>
      <c r="CC67" s="2">
        <f t="shared" ref="CC67:CC130" si="120">IF(ISNUMBER(SEARCH("Contract research, panel of experts", O67)), 1, 0)</f>
        <v>1</v>
      </c>
      <c r="CD67" s="2">
        <f t="shared" ref="CD67:CD130" si="121">IF(ISNUMBER(SEARCH("Equity holdings", O67)), 1, 0)</f>
        <v>1</v>
      </c>
      <c r="CE67" s="2">
        <f t="shared" ref="CE67:CE130" si="122">IF(ISNUMBER(SEARCH("Loans", O67)), 1, 0)</f>
        <v>1</v>
      </c>
      <c r="CF67" s="2">
        <f t="shared" ref="CF67:CF130" si="123">IF(ISNUMBER(SEARCH("Conditional government spending", O67)), 1, 0)</f>
        <v>1</v>
      </c>
      <c r="CG67" s="2">
        <f t="shared" ref="CG67:CG130" si="124">IF(ISNUMBER(SEARCH("Levies and taxes", O67)), 1, 0)</f>
        <v>0</v>
      </c>
      <c r="CH67" s="2">
        <f t="shared" ref="CH67:CH130" si="125">IF(ISNUMBER(SEARCH("Permission/right (private)", R67)), 1, 0)</f>
        <v>0</v>
      </c>
      <c r="CI67" s="2">
        <f t="shared" ref="CI67:CI130" si="126">IF(ISNUMBER(SEARCH("Feed-in tariff", R67)), 1, 0)</f>
        <v>0</v>
      </c>
      <c r="CJ67" s="2">
        <f t="shared" ref="CJ67:CJ130" si="127">IF(ISNUMBER(SEARCH("Feed-in guarantee", R67)), 1, 0)</f>
        <v>0</v>
      </c>
      <c r="CK67" s="2">
        <f t="shared" ref="CK67:CK130" si="128">IF(ISNUMBER(SEARCH("Prohibition", R67)), 1, 0)</f>
        <v>0</v>
      </c>
      <c r="CL67" s="2">
        <f t="shared" ref="CL67:CL130" si="129">IF(ISNUMBER(SEARCH("Obligation (private, ", R67)), 1, 0)</f>
        <v>0</v>
      </c>
      <c r="CM67" s="2">
        <f t="shared" ref="CM67:CM130" si="130">IF(ISNUMBER(SEARCH("Price intervention (private)", R67)), 1, 0)</f>
        <v>0</v>
      </c>
      <c r="CN67" s="2">
        <f t="shared" ref="CN67:CN130" si="131">IF(ISNUMBER(SEARCH("Reporting, obligatory (private)", R67)), 1, 0)</f>
        <v>0</v>
      </c>
      <c r="CO67" s="2">
        <f t="shared" ref="CO67:CO130" si="132">IF(ISNUMBER(SEARCH("EMAS or similar (obligatory, private)", R67)), 1, 0)</f>
        <v>0</v>
      </c>
      <c r="CP67" s="2">
        <f t="shared" ref="CP67:CP130" si="133">IF(ISNUMBER(SEARCH("Implementation plans (obligatory, private)", R67)), 1, 0)</f>
        <v>0</v>
      </c>
      <c r="CQ67" s="2">
        <f t="shared" ref="CQ67:CQ130" si="134">IF(ISNUMBER(SEARCH("Standards (obligatory)", R67)), 1, 0)</f>
        <v>0</v>
      </c>
      <c r="CR67" s="2">
        <f t="shared" ref="CR67:CR130" si="135">IF(ISNUMBER(SEARCH("Quota regulation (private)", R67)), 1, 0)</f>
        <v>0</v>
      </c>
      <c r="CS67" s="2">
        <f t="shared" ref="CS67:CS130" si="136">IF(ISNUMBER(SEARCH("Consultation (obligatory, private)", R67)), 1, 0)</f>
        <v>0</v>
      </c>
      <c r="CT67" s="2">
        <f t="shared" ref="CT67:CT130" si="137">IF(ISNUMBER(SEARCH("Labels and Certificates (obligatory, private)", R67)), 1, 0)</f>
        <v>0</v>
      </c>
      <c r="CU67" s="2">
        <f t="shared" ref="CU67:CU130" si="138">IF(ISNUMBER(SEARCH("Application and approval procedure", R67)), 1, 0)</f>
        <v>0</v>
      </c>
      <c r="CV67" s="2">
        <f t="shared" ref="CV67:CV130" si="139">IF(ISNUMBER(SEARCH("Inspections (obligatory, private)", R67)), 1, 0)</f>
        <v>0</v>
      </c>
      <c r="CW67" s="2">
        <f t="shared" ref="CW67:CW130" si="140">IF(ISNUMBER(SEARCH("Fines (private, monetary)", R67)), 1, 0)</f>
        <v>0</v>
      </c>
      <c r="CX67" s="2">
        <f t="shared" ref="CX67:CX130" si="141">IF(ISNUMBER(SEARCH("Sanctions (private, non-monetary)", R67)), 1, 0)</f>
        <v>0</v>
      </c>
      <c r="CY67" s="2">
        <f t="shared" ref="CY67:CY130" si="142">IF(ISNUMBER(SEARCH("Refund claims and compensation (private)", R67)), 1, 0)</f>
        <v>0</v>
      </c>
      <c r="CZ67" s="2">
        <f t="shared" ref="CZ67:CZ130" si="143">IF(ISNUMBER(SEARCH("Reduction/Limitation of bureaucracy, exception rules", R67)), 1, 0)</f>
        <v>0</v>
      </c>
    </row>
    <row r="68" spans="1:104" ht="69" x14ac:dyDescent="0.3">
      <c r="A68" s="2" t="s">
        <v>326</v>
      </c>
      <c r="B68" s="2" t="s">
        <v>584</v>
      </c>
      <c r="C68" s="2" t="s">
        <v>325</v>
      </c>
      <c r="D68" s="2" t="s">
        <v>329</v>
      </c>
      <c r="E68" s="2" t="s">
        <v>6</v>
      </c>
      <c r="F68" s="2">
        <f t="shared" ref="F68:F100" si="144">IF(ISNUMBER(SEARCH("Energy", E68)), 1, 0)</f>
        <v>0</v>
      </c>
      <c r="G68" s="2">
        <f t="shared" ref="G68:G100" si="145">IF(ISNUMBER(SEARCH("Housing", E68)), 1, 0)</f>
        <v>1</v>
      </c>
      <c r="H68" s="2">
        <f t="shared" ref="H68:H100" si="146">IF(ISNUMBER(SEARCH("Mobility", E68)), 1, 0)</f>
        <v>0</v>
      </c>
      <c r="I68" s="2">
        <f t="shared" ref="I68:I100" si="147">IF(ISNUMBER(SEARCH("Industry", E68)), 1, 0)</f>
        <v>0</v>
      </c>
      <c r="J68" s="2">
        <f t="shared" ref="J68:J100" si="148">IF(ISNUMBER(SEARCH("Agri", E68)), 1, 0)</f>
        <v>0</v>
      </c>
      <c r="K68" s="2">
        <f t="shared" ref="K68:K100" si="149">IF(ISNUMBER(SEARCH("LULUCF", E68)), 1, 0)</f>
        <v>0</v>
      </c>
      <c r="L68" s="2">
        <f t="shared" ref="L68:L100" si="150">IF(OR(ISNUMBER(SEARCH("Waste", E68)), ISNUMBER(SEARCH("Other", E68))), 1, 0)</f>
        <v>0</v>
      </c>
      <c r="M68" s="2">
        <f t="shared" ref="M68:M100" si="151">IF(ISNUMBER(SEARCH("Cross", E68)), 1, 0)</f>
        <v>0</v>
      </c>
      <c r="N68" s="2" t="s">
        <v>44</v>
      </c>
      <c r="P68" s="2" t="s">
        <v>139</v>
      </c>
      <c r="R68" s="2" t="s">
        <v>327</v>
      </c>
      <c r="S68" s="2" t="s">
        <v>63</v>
      </c>
      <c r="T68" s="2" t="s">
        <v>328</v>
      </c>
      <c r="U68" s="2" t="s">
        <v>1093</v>
      </c>
      <c r="V68" s="2" t="s">
        <v>1239</v>
      </c>
      <c r="W68" s="2" t="s">
        <v>81</v>
      </c>
      <c r="X68" s="2" t="s">
        <v>87</v>
      </c>
      <c r="Y68" s="2">
        <f t="shared" si="88"/>
        <v>1</v>
      </c>
      <c r="Z68" s="2">
        <f t="shared" si="89"/>
        <v>0</v>
      </c>
      <c r="AA68" s="2">
        <f t="shared" si="90"/>
        <v>1</v>
      </c>
      <c r="AB68" s="2">
        <f t="shared" si="91"/>
        <v>0</v>
      </c>
      <c r="AC68" s="2">
        <f t="shared" si="92"/>
        <v>1</v>
      </c>
      <c r="AD68" s="2">
        <f t="shared" ref="AD68:AD100" si="152">IF(S68="Direct", 1, 0)</f>
        <v>1</v>
      </c>
      <c r="AE68" s="2">
        <f t="shared" si="93"/>
        <v>1</v>
      </c>
      <c r="AF68" s="2">
        <f t="shared" ref="AF68:AF100" si="153">IF(ISNUMBER(SEARCH("Population", T68)), 1, 0)</f>
        <v>0</v>
      </c>
      <c r="AG68" s="2">
        <f t="shared" ref="AG68:AG100" si="154">IF(ISNUMBER(SEARCH("Sufficiency", T68)), 1, 0)</f>
        <v>1</v>
      </c>
      <c r="AH68" s="2">
        <f t="shared" ref="AH68:AH100" si="155">IF(ISNUMBER(SEARCH("Efficiency", T68)), 1, 0)</f>
        <v>1</v>
      </c>
      <c r="AI68" s="2">
        <f t="shared" ref="AI68:AI100" si="156">IF(ISNUMBER(SEARCH("Consistency", T68)), 1, 0)</f>
        <v>1</v>
      </c>
      <c r="AJ68" s="2">
        <f t="shared" ref="AJ68:AJ100" si="157">IF(ISNUMBER(SEARCH("Regeneration", T68)), 1, 0)</f>
        <v>0</v>
      </c>
      <c r="AK68" s="2">
        <f t="shared" ref="AK68:AK100" si="158">IF(ISNUMBER(SEARCH("Population", U68)), 1, 0)</f>
        <v>0</v>
      </c>
      <c r="AL68" s="2">
        <f t="shared" ref="AL68:AL100" si="159">IF(ISNUMBER(SEARCH("targeted", U68)), 1, 0)</f>
        <v>1</v>
      </c>
      <c r="AM68" s="2">
        <f t="shared" ref="AM68:AM100" si="160">IF(ISNUMBER(SEARCH("direct", U68)), 1, 0)</f>
        <v>0</v>
      </c>
      <c r="AN68" s="2">
        <f t="shared" ref="AN68:AN100" si="161">IF(ISNUMBER(SEARCH("mediated", U68)), 1, 0)</f>
        <v>0</v>
      </c>
      <c r="AO68" s="2">
        <f t="shared" ref="AO68:AO100" si="162">IF(ISNUMBER(SEARCH("equalization", U68)), 1, 0)</f>
        <v>0</v>
      </c>
      <c r="AP68" s="2">
        <f t="shared" ref="AP68:AP100" si="163">IF(ISNUMBER(SEARCH("eco-efficiency", U68)), 1, 0)</f>
        <v>1</v>
      </c>
      <c r="AQ68" s="2">
        <f t="shared" ref="AQ68:AQ100" si="164">IF(ISNUMBER(SEARCH("impact", U68)), 1, 0)</f>
        <v>0</v>
      </c>
      <c r="AR68" s="2">
        <f t="shared" ref="AR68:AR100" si="165">IF(ISNUMBER(SEARCH("goals", W68)), 1, 0)</f>
        <v>0</v>
      </c>
      <c r="AS68" s="2">
        <f t="shared" si="94"/>
        <v>0</v>
      </c>
      <c r="AT68" s="2">
        <f t="shared" ref="AT68:AT100" si="166">IF(ISNUMBER(SEARCH("structural change", W68)), 1, 0)</f>
        <v>1</v>
      </c>
      <c r="AU68" s="2">
        <f t="shared" ref="AU68:AU100" si="167">IF(ISNUMBER(SEARCH("transfer of responsibility", X68)), 1, 0)</f>
        <v>0</v>
      </c>
      <c r="AV68" s="2">
        <f t="shared" ref="AV68:AV100" si="168">IF(ISNUMBER(SEARCH("international competition", X68)), 1, 0)</f>
        <v>0</v>
      </c>
      <c r="AW68" s="2">
        <f t="shared" ref="AW68:AW100" si="169">IF(ISNUMBER(SEARCH("legal form", X68)), 1, 0)</f>
        <v>0</v>
      </c>
      <c r="AX68" s="2">
        <f t="shared" ref="AX68:AX100" si="170">IF(ISNUMBER(SEARCH("infrastructure", X68)), 1, 0)</f>
        <v>0</v>
      </c>
      <c r="AY68" s="2">
        <f t="shared" ref="AY68:AY100" si="171">IF(ISNUMBER(SEARCH("property", X68)), 1, 0)</f>
        <v>0</v>
      </c>
      <c r="AZ68" s="2">
        <f t="shared" ref="AZ68:AZ100" si="172">IF(ISNUMBER(SEARCH("markets", X68)), 1, 0)</f>
        <v>1</v>
      </c>
      <c r="BA68" s="2">
        <f t="shared" ref="BA68:BA100" si="173">IF(ISNUMBER(SEARCH("Transformation governance", X68)), 1, 0)</f>
        <v>0</v>
      </c>
      <c r="BB68" s="2">
        <f t="shared" ref="BB68:BB100" si="174">IF(ISNUMBER(SEARCH("growth", X68)), 1, 0)</f>
        <v>0</v>
      </c>
      <c r="BC68" s="2">
        <f t="shared" ref="BC68:BC100" si="175">IF(ISNUMBER(SEARCH("Financ", X68)), 1, 0)</f>
        <v>0</v>
      </c>
      <c r="BD68" s="2">
        <f t="shared" si="95"/>
        <v>0</v>
      </c>
      <c r="BE68" s="2">
        <f t="shared" si="96"/>
        <v>0</v>
      </c>
      <c r="BF68" s="2">
        <f t="shared" si="97"/>
        <v>0</v>
      </c>
      <c r="BG68" s="2">
        <f t="shared" si="98"/>
        <v>0</v>
      </c>
      <c r="BH68" s="2">
        <f t="shared" si="99"/>
        <v>1</v>
      </c>
      <c r="BI68" s="2">
        <f t="shared" si="100"/>
        <v>0</v>
      </c>
      <c r="BJ68" s="2">
        <f t="shared" si="101"/>
        <v>0</v>
      </c>
      <c r="BK68" s="2">
        <f t="shared" si="102"/>
        <v>0</v>
      </c>
      <c r="BL68" s="2">
        <f t="shared" si="103"/>
        <v>0</v>
      </c>
      <c r="BM68" s="2">
        <f t="shared" si="104"/>
        <v>0</v>
      </c>
      <c r="BN68" s="2">
        <f t="shared" si="105"/>
        <v>0</v>
      </c>
      <c r="BO68" s="2">
        <f t="shared" si="106"/>
        <v>0</v>
      </c>
      <c r="BP68" s="2">
        <f t="shared" si="107"/>
        <v>0</v>
      </c>
      <c r="BQ68" s="2">
        <f t="shared" si="108"/>
        <v>0</v>
      </c>
      <c r="BR68" s="2">
        <f t="shared" si="109"/>
        <v>1</v>
      </c>
      <c r="BS68" s="2">
        <f t="shared" si="110"/>
        <v>0</v>
      </c>
      <c r="BT68" s="2">
        <f t="shared" si="111"/>
        <v>0</v>
      </c>
      <c r="BU68" s="2">
        <f t="shared" si="112"/>
        <v>0</v>
      </c>
      <c r="BV68" s="2">
        <f t="shared" si="113"/>
        <v>0</v>
      </c>
      <c r="BW68" s="2">
        <f t="shared" si="114"/>
        <v>0</v>
      </c>
      <c r="BX68" s="2">
        <f t="shared" si="115"/>
        <v>0</v>
      </c>
      <c r="BY68" s="2">
        <f t="shared" si="116"/>
        <v>0</v>
      </c>
      <c r="BZ68" s="2">
        <f t="shared" si="117"/>
        <v>0</v>
      </c>
      <c r="CA68" s="2">
        <f t="shared" si="118"/>
        <v>0</v>
      </c>
      <c r="CB68" s="2">
        <f t="shared" si="119"/>
        <v>0</v>
      </c>
      <c r="CC68" s="2">
        <f t="shared" si="120"/>
        <v>0</v>
      </c>
      <c r="CD68" s="2">
        <f t="shared" si="121"/>
        <v>0</v>
      </c>
      <c r="CE68" s="2">
        <f t="shared" si="122"/>
        <v>0</v>
      </c>
      <c r="CF68" s="2">
        <f t="shared" si="123"/>
        <v>0</v>
      </c>
      <c r="CG68" s="2">
        <f t="shared" si="124"/>
        <v>0</v>
      </c>
      <c r="CH68" s="2">
        <f t="shared" si="125"/>
        <v>0</v>
      </c>
      <c r="CI68" s="2">
        <f t="shared" si="126"/>
        <v>0</v>
      </c>
      <c r="CJ68" s="2">
        <f t="shared" si="127"/>
        <v>0</v>
      </c>
      <c r="CK68" s="2">
        <f t="shared" si="128"/>
        <v>0</v>
      </c>
      <c r="CL68" s="2">
        <f t="shared" si="129"/>
        <v>1</v>
      </c>
      <c r="CM68" s="2">
        <f t="shared" si="130"/>
        <v>1</v>
      </c>
      <c r="CN68" s="2">
        <f t="shared" si="131"/>
        <v>0</v>
      </c>
      <c r="CO68" s="2">
        <f t="shared" si="132"/>
        <v>0</v>
      </c>
      <c r="CP68" s="2">
        <f t="shared" si="133"/>
        <v>0</v>
      </c>
      <c r="CQ68" s="2">
        <f t="shared" si="134"/>
        <v>0</v>
      </c>
      <c r="CR68" s="2">
        <f t="shared" si="135"/>
        <v>0</v>
      </c>
      <c r="CS68" s="2">
        <f t="shared" si="136"/>
        <v>0</v>
      </c>
      <c r="CT68" s="2">
        <f t="shared" si="137"/>
        <v>0</v>
      </c>
      <c r="CU68" s="2">
        <f t="shared" si="138"/>
        <v>0</v>
      </c>
      <c r="CV68" s="2">
        <f t="shared" si="139"/>
        <v>0</v>
      </c>
      <c r="CW68" s="2">
        <f t="shared" si="140"/>
        <v>0</v>
      </c>
      <c r="CX68" s="2">
        <f t="shared" si="141"/>
        <v>0</v>
      </c>
      <c r="CY68" s="2">
        <f t="shared" si="142"/>
        <v>0</v>
      </c>
      <c r="CZ68" s="2">
        <f t="shared" si="143"/>
        <v>0</v>
      </c>
    </row>
    <row r="69" spans="1:104" ht="55.2" x14ac:dyDescent="0.3">
      <c r="A69" s="2" t="s">
        <v>331</v>
      </c>
      <c r="B69" s="2" t="s">
        <v>332</v>
      </c>
      <c r="C69" s="2" t="s">
        <v>330</v>
      </c>
      <c r="D69" s="2">
        <v>2</v>
      </c>
      <c r="E69" s="2" t="s">
        <v>112</v>
      </c>
      <c r="F69" s="2">
        <f t="shared" si="144"/>
        <v>0</v>
      </c>
      <c r="G69" s="2">
        <f t="shared" si="145"/>
        <v>0</v>
      </c>
      <c r="H69" s="2">
        <f t="shared" si="146"/>
        <v>0</v>
      </c>
      <c r="I69" s="2">
        <f t="shared" si="147"/>
        <v>0</v>
      </c>
      <c r="J69" s="2">
        <f t="shared" si="148"/>
        <v>0</v>
      </c>
      <c r="K69" s="2">
        <f t="shared" si="149"/>
        <v>0</v>
      </c>
      <c r="L69" s="2">
        <f t="shared" si="150"/>
        <v>0</v>
      </c>
      <c r="M69" s="2">
        <f t="shared" si="151"/>
        <v>1</v>
      </c>
      <c r="N69" s="2" t="s">
        <v>22</v>
      </c>
      <c r="S69" s="2" t="s">
        <v>108</v>
      </c>
      <c r="V69" s="2" t="s">
        <v>1239</v>
      </c>
      <c r="W69" s="2" t="s">
        <v>333</v>
      </c>
      <c r="X69" s="2" t="s">
        <v>88</v>
      </c>
      <c r="Y69" s="2">
        <f t="shared" si="88"/>
        <v>1</v>
      </c>
      <c r="Z69" s="2">
        <f t="shared" si="89"/>
        <v>0</v>
      </c>
      <c r="AA69" s="2">
        <f t="shared" si="90"/>
        <v>0</v>
      </c>
      <c r="AB69" s="2">
        <f t="shared" si="91"/>
        <v>0</v>
      </c>
      <c r="AC69" s="2">
        <f t="shared" si="92"/>
        <v>0</v>
      </c>
      <c r="AD69" s="2">
        <f t="shared" si="152"/>
        <v>0</v>
      </c>
      <c r="AE69" s="2">
        <f t="shared" si="93"/>
        <v>1</v>
      </c>
      <c r="AF69" s="2">
        <f t="shared" si="153"/>
        <v>0</v>
      </c>
      <c r="AG69" s="2">
        <f t="shared" si="154"/>
        <v>0</v>
      </c>
      <c r="AH69" s="2">
        <f t="shared" si="155"/>
        <v>0</v>
      </c>
      <c r="AI69" s="2">
        <f t="shared" si="156"/>
        <v>0</v>
      </c>
      <c r="AJ69" s="2">
        <f t="shared" si="157"/>
        <v>0</v>
      </c>
      <c r="AK69" s="2">
        <f t="shared" si="158"/>
        <v>0</v>
      </c>
      <c r="AL69" s="2">
        <f t="shared" si="159"/>
        <v>0</v>
      </c>
      <c r="AM69" s="2">
        <f t="shared" si="160"/>
        <v>0</v>
      </c>
      <c r="AN69" s="2">
        <f t="shared" si="161"/>
        <v>0</v>
      </c>
      <c r="AO69" s="2">
        <f t="shared" si="162"/>
        <v>0</v>
      </c>
      <c r="AP69" s="2">
        <f t="shared" si="163"/>
        <v>0</v>
      </c>
      <c r="AQ69" s="2">
        <f t="shared" si="164"/>
        <v>0</v>
      </c>
      <c r="AR69" s="2">
        <f t="shared" si="165"/>
        <v>1</v>
      </c>
      <c r="AS69" s="2">
        <f t="shared" si="94"/>
        <v>0</v>
      </c>
      <c r="AT69" s="2">
        <f t="shared" si="166"/>
        <v>0</v>
      </c>
      <c r="AU69" s="2">
        <f t="shared" si="167"/>
        <v>0</v>
      </c>
      <c r="AV69" s="2">
        <f t="shared" si="168"/>
        <v>0</v>
      </c>
      <c r="AW69" s="2">
        <f t="shared" si="169"/>
        <v>0</v>
      </c>
      <c r="AX69" s="2">
        <f t="shared" si="170"/>
        <v>0</v>
      </c>
      <c r="AY69" s="2">
        <f t="shared" si="171"/>
        <v>0</v>
      </c>
      <c r="AZ69" s="2">
        <f t="shared" si="172"/>
        <v>0</v>
      </c>
      <c r="BA69" s="2">
        <f t="shared" si="173"/>
        <v>1</v>
      </c>
      <c r="BB69" s="2">
        <f t="shared" si="174"/>
        <v>0</v>
      </c>
      <c r="BC69" s="2">
        <f t="shared" si="175"/>
        <v>0</v>
      </c>
      <c r="BD69" s="2">
        <f t="shared" si="95"/>
        <v>0</v>
      </c>
      <c r="BE69" s="2">
        <f t="shared" si="96"/>
        <v>0</v>
      </c>
      <c r="BF69" s="2">
        <f t="shared" si="97"/>
        <v>0</v>
      </c>
      <c r="BG69" s="2">
        <f t="shared" si="98"/>
        <v>0</v>
      </c>
      <c r="BH69" s="2">
        <f t="shared" si="99"/>
        <v>0</v>
      </c>
      <c r="BI69" s="2">
        <f t="shared" si="100"/>
        <v>0</v>
      </c>
      <c r="BJ69" s="2">
        <f t="shared" si="101"/>
        <v>0</v>
      </c>
      <c r="BK69" s="2">
        <f t="shared" si="102"/>
        <v>0</v>
      </c>
      <c r="BL69" s="2">
        <f t="shared" si="103"/>
        <v>0</v>
      </c>
      <c r="BM69" s="2">
        <f t="shared" si="104"/>
        <v>0</v>
      </c>
      <c r="BN69" s="2">
        <f t="shared" si="105"/>
        <v>0</v>
      </c>
      <c r="BO69" s="2">
        <f t="shared" si="106"/>
        <v>1</v>
      </c>
      <c r="BP69" s="2">
        <f t="shared" si="107"/>
        <v>0</v>
      </c>
      <c r="BQ69" s="2">
        <f t="shared" si="108"/>
        <v>0</v>
      </c>
      <c r="BR69" s="2">
        <f t="shared" si="109"/>
        <v>0</v>
      </c>
      <c r="BS69" s="2">
        <f t="shared" si="110"/>
        <v>0</v>
      </c>
      <c r="BT69" s="2">
        <f t="shared" si="111"/>
        <v>0</v>
      </c>
      <c r="BU69" s="2">
        <f t="shared" si="112"/>
        <v>0</v>
      </c>
      <c r="BV69" s="2">
        <f t="shared" si="113"/>
        <v>0</v>
      </c>
      <c r="BW69" s="2">
        <f t="shared" si="114"/>
        <v>0</v>
      </c>
      <c r="BX69" s="2">
        <f t="shared" si="115"/>
        <v>0</v>
      </c>
      <c r="BY69" s="2">
        <f t="shared" si="116"/>
        <v>0</v>
      </c>
      <c r="BZ69" s="2">
        <f t="shared" si="117"/>
        <v>0</v>
      </c>
      <c r="CA69" s="2">
        <f t="shared" si="118"/>
        <v>0</v>
      </c>
      <c r="CB69" s="2">
        <f t="shared" si="119"/>
        <v>0</v>
      </c>
      <c r="CC69" s="2">
        <f t="shared" si="120"/>
        <v>0</v>
      </c>
      <c r="CD69" s="2">
        <f t="shared" si="121"/>
        <v>0</v>
      </c>
      <c r="CE69" s="2">
        <f t="shared" si="122"/>
        <v>0</v>
      </c>
      <c r="CF69" s="2">
        <f t="shared" si="123"/>
        <v>0</v>
      </c>
      <c r="CG69" s="2">
        <f t="shared" si="124"/>
        <v>0</v>
      </c>
      <c r="CH69" s="2">
        <f t="shared" si="125"/>
        <v>0</v>
      </c>
      <c r="CI69" s="2">
        <f t="shared" si="126"/>
        <v>0</v>
      </c>
      <c r="CJ69" s="2">
        <f t="shared" si="127"/>
        <v>0</v>
      </c>
      <c r="CK69" s="2">
        <f t="shared" si="128"/>
        <v>0</v>
      </c>
      <c r="CL69" s="2">
        <f t="shared" si="129"/>
        <v>0</v>
      </c>
      <c r="CM69" s="2">
        <f t="shared" si="130"/>
        <v>0</v>
      </c>
      <c r="CN69" s="2">
        <f t="shared" si="131"/>
        <v>0</v>
      </c>
      <c r="CO69" s="2">
        <f t="shared" si="132"/>
        <v>0</v>
      </c>
      <c r="CP69" s="2">
        <f t="shared" si="133"/>
        <v>0</v>
      </c>
      <c r="CQ69" s="2">
        <f t="shared" si="134"/>
        <v>0</v>
      </c>
      <c r="CR69" s="2">
        <f t="shared" si="135"/>
        <v>0</v>
      </c>
      <c r="CS69" s="2">
        <f t="shared" si="136"/>
        <v>0</v>
      </c>
      <c r="CT69" s="2">
        <f t="shared" si="137"/>
        <v>0</v>
      </c>
      <c r="CU69" s="2">
        <f t="shared" si="138"/>
        <v>0</v>
      </c>
      <c r="CV69" s="2">
        <f t="shared" si="139"/>
        <v>0</v>
      </c>
      <c r="CW69" s="2">
        <f t="shared" si="140"/>
        <v>0</v>
      </c>
      <c r="CX69" s="2">
        <f t="shared" si="141"/>
        <v>0</v>
      </c>
      <c r="CY69" s="2">
        <f t="shared" si="142"/>
        <v>0</v>
      </c>
      <c r="CZ69" s="2">
        <f t="shared" si="143"/>
        <v>0</v>
      </c>
    </row>
    <row r="70" spans="1:104" ht="55.2" x14ac:dyDescent="0.3">
      <c r="A70" s="2" t="s">
        <v>334</v>
      </c>
      <c r="B70" s="2" t="s">
        <v>335</v>
      </c>
      <c r="C70" s="2" t="s">
        <v>330</v>
      </c>
      <c r="D70" s="2">
        <v>2</v>
      </c>
      <c r="E70" s="2" t="s">
        <v>112</v>
      </c>
      <c r="F70" s="2">
        <f t="shared" si="144"/>
        <v>0</v>
      </c>
      <c r="G70" s="2">
        <f t="shared" si="145"/>
        <v>0</v>
      </c>
      <c r="H70" s="2">
        <f t="shared" si="146"/>
        <v>0</v>
      </c>
      <c r="I70" s="2">
        <f t="shared" si="147"/>
        <v>0</v>
      </c>
      <c r="J70" s="2">
        <f t="shared" si="148"/>
        <v>0</v>
      </c>
      <c r="K70" s="2">
        <f t="shared" si="149"/>
        <v>0</v>
      </c>
      <c r="L70" s="2">
        <f t="shared" si="150"/>
        <v>0</v>
      </c>
      <c r="M70" s="2">
        <f t="shared" si="151"/>
        <v>1</v>
      </c>
      <c r="N70" s="2" t="s">
        <v>349</v>
      </c>
      <c r="S70" s="2" t="s">
        <v>108</v>
      </c>
      <c r="V70" s="2" t="s">
        <v>1237</v>
      </c>
      <c r="Y70" s="2">
        <f t="shared" si="88"/>
        <v>1</v>
      </c>
      <c r="Z70" s="2">
        <f t="shared" si="89"/>
        <v>0</v>
      </c>
      <c r="AA70" s="2">
        <f t="shared" si="90"/>
        <v>0</v>
      </c>
      <c r="AB70" s="2">
        <f t="shared" si="91"/>
        <v>0</v>
      </c>
      <c r="AC70" s="2">
        <f t="shared" si="92"/>
        <v>0</v>
      </c>
      <c r="AD70" s="2">
        <f t="shared" si="152"/>
        <v>0</v>
      </c>
      <c r="AE70" s="2">
        <f t="shared" si="93"/>
        <v>0</v>
      </c>
      <c r="AF70" s="2">
        <f t="shared" si="153"/>
        <v>0</v>
      </c>
      <c r="AG70" s="2">
        <f t="shared" si="154"/>
        <v>0</v>
      </c>
      <c r="AH70" s="2">
        <f t="shared" si="155"/>
        <v>0</v>
      </c>
      <c r="AI70" s="2">
        <f t="shared" si="156"/>
        <v>0</v>
      </c>
      <c r="AJ70" s="2">
        <f t="shared" si="157"/>
        <v>0</v>
      </c>
      <c r="AK70" s="2">
        <f t="shared" si="158"/>
        <v>0</v>
      </c>
      <c r="AL70" s="2">
        <f t="shared" si="159"/>
        <v>0</v>
      </c>
      <c r="AM70" s="2">
        <f t="shared" si="160"/>
        <v>0</v>
      </c>
      <c r="AN70" s="2">
        <f t="shared" si="161"/>
        <v>0</v>
      </c>
      <c r="AO70" s="2">
        <f t="shared" si="162"/>
        <v>0</v>
      </c>
      <c r="AP70" s="2">
        <f t="shared" si="163"/>
        <v>0</v>
      </c>
      <c r="AQ70" s="2">
        <f t="shared" si="164"/>
        <v>0</v>
      </c>
      <c r="AR70" s="2">
        <f t="shared" si="165"/>
        <v>0</v>
      </c>
      <c r="AS70" s="2">
        <f t="shared" si="94"/>
        <v>0</v>
      </c>
      <c r="AT70" s="2">
        <f t="shared" si="166"/>
        <v>0</v>
      </c>
      <c r="AU70" s="2">
        <f t="shared" si="167"/>
        <v>0</v>
      </c>
      <c r="AV70" s="2">
        <f t="shared" si="168"/>
        <v>0</v>
      </c>
      <c r="AW70" s="2">
        <f t="shared" si="169"/>
        <v>0</v>
      </c>
      <c r="AX70" s="2">
        <f t="shared" si="170"/>
        <v>0</v>
      </c>
      <c r="AY70" s="2">
        <f t="shared" si="171"/>
        <v>0</v>
      </c>
      <c r="AZ70" s="2">
        <f t="shared" si="172"/>
        <v>0</v>
      </c>
      <c r="BA70" s="2">
        <f t="shared" si="173"/>
        <v>0</v>
      </c>
      <c r="BB70" s="2">
        <f t="shared" si="174"/>
        <v>0</v>
      </c>
      <c r="BC70" s="2">
        <f t="shared" si="175"/>
        <v>0</v>
      </c>
      <c r="BD70" s="2">
        <f t="shared" si="95"/>
        <v>0</v>
      </c>
      <c r="BE70" s="2">
        <f t="shared" si="96"/>
        <v>0</v>
      </c>
      <c r="BF70" s="2">
        <f t="shared" si="97"/>
        <v>0</v>
      </c>
      <c r="BG70" s="2">
        <f t="shared" si="98"/>
        <v>1</v>
      </c>
      <c r="BH70" s="2">
        <f t="shared" si="99"/>
        <v>0</v>
      </c>
      <c r="BI70" s="2">
        <f t="shared" si="100"/>
        <v>0</v>
      </c>
      <c r="BJ70" s="2">
        <f t="shared" si="101"/>
        <v>0</v>
      </c>
      <c r="BK70" s="2">
        <f t="shared" si="102"/>
        <v>0</v>
      </c>
      <c r="BL70" s="2">
        <f t="shared" si="103"/>
        <v>0</v>
      </c>
      <c r="BM70" s="2">
        <f t="shared" si="104"/>
        <v>1</v>
      </c>
      <c r="BN70" s="2">
        <f t="shared" si="105"/>
        <v>0</v>
      </c>
      <c r="BO70" s="2">
        <f t="shared" si="106"/>
        <v>0</v>
      </c>
      <c r="BP70" s="2">
        <f t="shared" si="107"/>
        <v>0</v>
      </c>
      <c r="BQ70" s="2">
        <f t="shared" si="108"/>
        <v>0</v>
      </c>
      <c r="BR70" s="2">
        <f t="shared" si="109"/>
        <v>0</v>
      </c>
      <c r="BS70" s="2">
        <f t="shared" si="110"/>
        <v>0</v>
      </c>
      <c r="BT70" s="2">
        <f t="shared" si="111"/>
        <v>0</v>
      </c>
      <c r="BU70" s="2">
        <f t="shared" si="112"/>
        <v>0</v>
      </c>
      <c r="BV70" s="2">
        <f t="shared" si="113"/>
        <v>0</v>
      </c>
      <c r="BW70" s="2">
        <f t="shared" si="114"/>
        <v>0</v>
      </c>
      <c r="BX70" s="2">
        <f t="shared" si="115"/>
        <v>0</v>
      </c>
      <c r="BY70" s="2">
        <f t="shared" si="116"/>
        <v>0</v>
      </c>
      <c r="BZ70" s="2">
        <f t="shared" si="117"/>
        <v>0</v>
      </c>
      <c r="CA70" s="2">
        <f t="shared" si="118"/>
        <v>0</v>
      </c>
      <c r="CB70" s="2">
        <f t="shared" si="119"/>
        <v>0</v>
      </c>
      <c r="CC70" s="2">
        <f t="shared" si="120"/>
        <v>0</v>
      </c>
      <c r="CD70" s="2">
        <f t="shared" si="121"/>
        <v>0</v>
      </c>
      <c r="CE70" s="2">
        <f t="shared" si="122"/>
        <v>0</v>
      </c>
      <c r="CF70" s="2">
        <f t="shared" si="123"/>
        <v>0</v>
      </c>
      <c r="CG70" s="2">
        <f t="shared" si="124"/>
        <v>0</v>
      </c>
      <c r="CH70" s="2">
        <f t="shared" si="125"/>
        <v>0</v>
      </c>
      <c r="CI70" s="2">
        <f t="shared" si="126"/>
        <v>0</v>
      </c>
      <c r="CJ70" s="2">
        <f t="shared" si="127"/>
        <v>0</v>
      </c>
      <c r="CK70" s="2">
        <f t="shared" si="128"/>
        <v>0</v>
      </c>
      <c r="CL70" s="2">
        <f t="shared" si="129"/>
        <v>0</v>
      </c>
      <c r="CM70" s="2">
        <f t="shared" si="130"/>
        <v>0</v>
      </c>
      <c r="CN70" s="2">
        <f t="shared" si="131"/>
        <v>0</v>
      </c>
      <c r="CO70" s="2">
        <f t="shared" si="132"/>
        <v>0</v>
      </c>
      <c r="CP70" s="2">
        <f t="shared" si="133"/>
        <v>0</v>
      </c>
      <c r="CQ70" s="2">
        <f t="shared" si="134"/>
        <v>0</v>
      </c>
      <c r="CR70" s="2">
        <f t="shared" si="135"/>
        <v>0</v>
      </c>
      <c r="CS70" s="2">
        <f t="shared" si="136"/>
        <v>0</v>
      </c>
      <c r="CT70" s="2">
        <f t="shared" si="137"/>
        <v>0</v>
      </c>
      <c r="CU70" s="2">
        <f t="shared" si="138"/>
        <v>0</v>
      </c>
      <c r="CV70" s="2">
        <f t="shared" si="139"/>
        <v>0</v>
      </c>
      <c r="CW70" s="2">
        <f t="shared" si="140"/>
        <v>0</v>
      </c>
      <c r="CX70" s="2">
        <f t="shared" si="141"/>
        <v>0</v>
      </c>
      <c r="CY70" s="2">
        <f t="shared" si="142"/>
        <v>0</v>
      </c>
      <c r="CZ70" s="2">
        <f t="shared" si="143"/>
        <v>0</v>
      </c>
    </row>
    <row r="71" spans="1:104" ht="55.2" x14ac:dyDescent="0.3">
      <c r="A71" s="2" t="s">
        <v>336</v>
      </c>
      <c r="B71" s="2" t="s">
        <v>337</v>
      </c>
      <c r="C71" s="2" t="s">
        <v>330</v>
      </c>
      <c r="D71" s="2">
        <v>4</v>
      </c>
      <c r="E71" s="2" t="s">
        <v>112</v>
      </c>
      <c r="F71" s="2">
        <f t="shared" si="144"/>
        <v>0</v>
      </c>
      <c r="G71" s="2">
        <f t="shared" si="145"/>
        <v>0</v>
      </c>
      <c r="H71" s="2">
        <f t="shared" si="146"/>
        <v>0</v>
      </c>
      <c r="I71" s="2">
        <f t="shared" si="147"/>
        <v>0</v>
      </c>
      <c r="J71" s="2">
        <f t="shared" si="148"/>
        <v>0</v>
      </c>
      <c r="K71" s="2">
        <f t="shared" si="149"/>
        <v>0</v>
      </c>
      <c r="L71" s="2">
        <f t="shared" si="150"/>
        <v>0</v>
      </c>
      <c r="M71" s="2">
        <f t="shared" si="151"/>
        <v>1</v>
      </c>
      <c r="P71" s="2" t="s">
        <v>27</v>
      </c>
      <c r="R71" s="2" t="s">
        <v>1044</v>
      </c>
      <c r="S71" s="2" t="s">
        <v>63</v>
      </c>
      <c r="T71" s="2" t="s">
        <v>338</v>
      </c>
      <c r="U71" s="2" t="s">
        <v>74</v>
      </c>
      <c r="V71" s="2" t="s">
        <v>1239</v>
      </c>
      <c r="W71" s="2" t="s">
        <v>81</v>
      </c>
      <c r="X71" s="2" t="s">
        <v>90</v>
      </c>
      <c r="Y71" s="2">
        <f t="shared" si="88"/>
        <v>0</v>
      </c>
      <c r="Z71" s="2">
        <f t="shared" si="89"/>
        <v>0</v>
      </c>
      <c r="AA71" s="2">
        <f t="shared" si="90"/>
        <v>1</v>
      </c>
      <c r="AB71" s="2">
        <f t="shared" si="91"/>
        <v>0</v>
      </c>
      <c r="AC71" s="2">
        <f t="shared" si="92"/>
        <v>1</v>
      </c>
      <c r="AD71" s="2">
        <f t="shared" si="152"/>
        <v>1</v>
      </c>
      <c r="AE71" s="2">
        <f t="shared" si="93"/>
        <v>1</v>
      </c>
      <c r="AF71" s="2">
        <f t="shared" si="153"/>
        <v>0</v>
      </c>
      <c r="AG71" s="2">
        <f t="shared" si="154"/>
        <v>0</v>
      </c>
      <c r="AH71" s="2">
        <f t="shared" si="155"/>
        <v>0</v>
      </c>
      <c r="AI71" s="2">
        <f t="shared" si="156"/>
        <v>1</v>
      </c>
      <c r="AJ71" s="2">
        <f t="shared" si="157"/>
        <v>1</v>
      </c>
      <c r="AK71" s="2">
        <f t="shared" si="158"/>
        <v>0</v>
      </c>
      <c r="AL71" s="2">
        <f t="shared" si="159"/>
        <v>0</v>
      </c>
      <c r="AM71" s="2">
        <f t="shared" si="160"/>
        <v>0</v>
      </c>
      <c r="AN71" s="2">
        <f t="shared" si="161"/>
        <v>0</v>
      </c>
      <c r="AO71" s="2">
        <f t="shared" si="162"/>
        <v>0</v>
      </c>
      <c r="AP71" s="2">
        <f t="shared" si="163"/>
        <v>1</v>
      </c>
      <c r="AQ71" s="2">
        <f t="shared" si="164"/>
        <v>0</v>
      </c>
      <c r="AR71" s="2">
        <f t="shared" si="165"/>
        <v>0</v>
      </c>
      <c r="AS71" s="2">
        <f t="shared" si="94"/>
        <v>0</v>
      </c>
      <c r="AT71" s="2">
        <f t="shared" si="166"/>
        <v>1</v>
      </c>
      <c r="AU71" s="2">
        <f t="shared" si="167"/>
        <v>0</v>
      </c>
      <c r="AV71" s="2">
        <f t="shared" si="168"/>
        <v>0</v>
      </c>
      <c r="AW71" s="2">
        <f t="shared" si="169"/>
        <v>0</v>
      </c>
      <c r="AX71" s="2">
        <f t="shared" si="170"/>
        <v>1</v>
      </c>
      <c r="AY71" s="2">
        <f t="shared" si="171"/>
        <v>0</v>
      </c>
      <c r="AZ71" s="2">
        <f t="shared" si="172"/>
        <v>0</v>
      </c>
      <c r="BA71" s="2">
        <f t="shared" si="173"/>
        <v>0</v>
      </c>
      <c r="BB71" s="2">
        <f t="shared" si="174"/>
        <v>0</v>
      </c>
      <c r="BC71" s="2">
        <f t="shared" si="175"/>
        <v>0</v>
      </c>
      <c r="BD71" s="2">
        <f t="shared" si="95"/>
        <v>0</v>
      </c>
      <c r="BE71" s="2">
        <f t="shared" si="96"/>
        <v>0</v>
      </c>
      <c r="BF71" s="2">
        <f t="shared" si="97"/>
        <v>0</v>
      </c>
      <c r="BG71" s="2">
        <f t="shared" si="98"/>
        <v>0</v>
      </c>
      <c r="BH71" s="2">
        <f t="shared" si="99"/>
        <v>0</v>
      </c>
      <c r="BI71" s="2">
        <f t="shared" si="100"/>
        <v>0</v>
      </c>
      <c r="BJ71" s="2">
        <f t="shared" si="101"/>
        <v>0</v>
      </c>
      <c r="BK71" s="2">
        <f t="shared" si="102"/>
        <v>0</v>
      </c>
      <c r="BL71" s="2">
        <f t="shared" si="103"/>
        <v>0</v>
      </c>
      <c r="BM71" s="2">
        <f t="shared" si="104"/>
        <v>0</v>
      </c>
      <c r="BN71" s="2">
        <f t="shared" si="105"/>
        <v>0</v>
      </c>
      <c r="BO71" s="2">
        <f t="shared" si="106"/>
        <v>0</v>
      </c>
      <c r="BP71" s="2">
        <f t="shared" si="107"/>
        <v>0</v>
      </c>
      <c r="BQ71" s="2">
        <f t="shared" si="108"/>
        <v>0</v>
      </c>
      <c r="BR71" s="2">
        <f t="shared" si="109"/>
        <v>0</v>
      </c>
      <c r="BS71" s="2">
        <f t="shared" si="110"/>
        <v>1</v>
      </c>
      <c r="BT71" s="2">
        <f t="shared" si="111"/>
        <v>0</v>
      </c>
      <c r="BU71" s="2">
        <f t="shared" si="112"/>
        <v>0</v>
      </c>
      <c r="BV71" s="2">
        <f t="shared" si="113"/>
        <v>0</v>
      </c>
      <c r="BW71" s="2">
        <f t="shared" si="114"/>
        <v>0</v>
      </c>
      <c r="BX71" s="2">
        <f t="shared" si="115"/>
        <v>0</v>
      </c>
      <c r="BY71" s="2">
        <f t="shared" si="116"/>
        <v>0</v>
      </c>
      <c r="BZ71" s="2">
        <f t="shared" si="117"/>
        <v>0</v>
      </c>
      <c r="CA71" s="2">
        <f t="shared" si="118"/>
        <v>0</v>
      </c>
      <c r="CB71" s="2">
        <f t="shared" si="119"/>
        <v>0</v>
      </c>
      <c r="CC71" s="2">
        <f t="shared" si="120"/>
        <v>0</v>
      </c>
      <c r="CD71" s="2">
        <f t="shared" si="121"/>
        <v>0</v>
      </c>
      <c r="CE71" s="2">
        <f t="shared" si="122"/>
        <v>0</v>
      </c>
      <c r="CF71" s="2">
        <f t="shared" si="123"/>
        <v>0</v>
      </c>
      <c r="CG71" s="2">
        <f t="shared" si="124"/>
        <v>0</v>
      </c>
      <c r="CH71" s="2">
        <f t="shared" si="125"/>
        <v>0</v>
      </c>
      <c r="CI71" s="2">
        <f t="shared" si="126"/>
        <v>0</v>
      </c>
      <c r="CJ71" s="2">
        <f t="shared" si="127"/>
        <v>0</v>
      </c>
      <c r="CK71" s="2">
        <f t="shared" si="128"/>
        <v>0</v>
      </c>
      <c r="CL71" s="2">
        <f t="shared" si="129"/>
        <v>0</v>
      </c>
      <c r="CM71" s="2">
        <f t="shared" si="130"/>
        <v>0</v>
      </c>
      <c r="CN71" s="2">
        <f t="shared" si="131"/>
        <v>0</v>
      </c>
      <c r="CO71" s="2">
        <f t="shared" si="132"/>
        <v>0</v>
      </c>
      <c r="CP71" s="2">
        <f t="shared" si="133"/>
        <v>0</v>
      </c>
      <c r="CQ71" s="2">
        <f t="shared" si="134"/>
        <v>0</v>
      </c>
      <c r="CR71" s="2">
        <f t="shared" si="135"/>
        <v>0</v>
      </c>
      <c r="CS71" s="2">
        <f t="shared" si="136"/>
        <v>0</v>
      </c>
      <c r="CT71" s="2">
        <f t="shared" si="137"/>
        <v>0</v>
      </c>
      <c r="CU71" s="2">
        <f t="shared" si="138"/>
        <v>1</v>
      </c>
      <c r="CV71" s="2">
        <f t="shared" si="139"/>
        <v>0</v>
      </c>
      <c r="CW71" s="2">
        <f t="shared" si="140"/>
        <v>1</v>
      </c>
      <c r="CX71" s="2">
        <f t="shared" si="141"/>
        <v>0</v>
      </c>
      <c r="CY71" s="2">
        <f t="shared" si="142"/>
        <v>0</v>
      </c>
      <c r="CZ71" s="2">
        <f t="shared" si="143"/>
        <v>0</v>
      </c>
    </row>
    <row r="72" spans="1:104" ht="55.2" x14ac:dyDescent="0.3">
      <c r="A72" s="2" t="s">
        <v>339</v>
      </c>
      <c r="B72" s="2" t="s">
        <v>340</v>
      </c>
      <c r="C72" s="2" t="s">
        <v>330</v>
      </c>
      <c r="D72" s="2">
        <v>5</v>
      </c>
      <c r="E72" s="2" t="s">
        <v>112</v>
      </c>
      <c r="F72" s="2">
        <f t="shared" si="144"/>
        <v>0</v>
      </c>
      <c r="G72" s="2">
        <f t="shared" si="145"/>
        <v>0</v>
      </c>
      <c r="H72" s="2">
        <f t="shared" si="146"/>
        <v>0</v>
      </c>
      <c r="I72" s="2">
        <f t="shared" si="147"/>
        <v>0</v>
      </c>
      <c r="J72" s="2">
        <f t="shared" si="148"/>
        <v>0</v>
      </c>
      <c r="K72" s="2">
        <f t="shared" si="149"/>
        <v>0</v>
      </c>
      <c r="L72" s="2">
        <f t="shared" si="150"/>
        <v>0</v>
      </c>
      <c r="M72" s="2">
        <f t="shared" si="151"/>
        <v>1</v>
      </c>
      <c r="N72" s="2" t="s">
        <v>341</v>
      </c>
      <c r="P72" s="2" t="s">
        <v>139</v>
      </c>
      <c r="S72" s="2" t="s">
        <v>108</v>
      </c>
      <c r="V72" s="2" t="s">
        <v>1237</v>
      </c>
      <c r="Y72" s="2">
        <f t="shared" si="88"/>
        <v>1</v>
      </c>
      <c r="Z72" s="2">
        <f t="shared" si="89"/>
        <v>0</v>
      </c>
      <c r="AA72" s="2">
        <f t="shared" si="90"/>
        <v>1</v>
      </c>
      <c r="AB72" s="2">
        <f t="shared" si="91"/>
        <v>0</v>
      </c>
      <c r="AC72" s="2">
        <f t="shared" si="92"/>
        <v>0</v>
      </c>
      <c r="AD72" s="2">
        <f t="shared" si="152"/>
        <v>0</v>
      </c>
      <c r="AE72" s="2">
        <f t="shared" si="93"/>
        <v>0</v>
      </c>
      <c r="AF72" s="2">
        <f t="shared" si="153"/>
        <v>0</v>
      </c>
      <c r="AG72" s="2">
        <f t="shared" si="154"/>
        <v>0</v>
      </c>
      <c r="AH72" s="2">
        <f t="shared" si="155"/>
        <v>0</v>
      </c>
      <c r="AI72" s="2">
        <f t="shared" si="156"/>
        <v>0</v>
      </c>
      <c r="AJ72" s="2">
        <f t="shared" si="157"/>
        <v>0</v>
      </c>
      <c r="AK72" s="2">
        <f t="shared" si="158"/>
        <v>0</v>
      </c>
      <c r="AL72" s="2">
        <f t="shared" si="159"/>
        <v>0</v>
      </c>
      <c r="AM72" s="2">
        <f t="shared" si="160"/>
        <v>0</v>
      </c>
      <c r="AN72" s="2">
        <f t="shared" si="161"/>
        <v>0</v>
      </c>
      <c r="AO72" s="2">
        <f t="shared" si="162"/>
        <v>0</v>
      </c>
      <c r="AP72" s="2">
        <f t="shared" si="163"/>
        <v>0</v>
      </c>
      <c r="AQ72" s="2">
        <f t="shared" si="164"/>
        <v>0</v>
      </c>
      <c r="AR72" s="2">
        <f t="shared" si="165"/>
        <v>0</v>
      </c>
      <c r="AS72" s="2">
        <f t="shared" si="94"/>
        <v>0</v>
      </c>
      <c r="AT72" s="2">
        <f t="shared" si="166"/>
        <v>0</v>
      </c>
      <c r="AU72" s="2">
        <f t="shared" si="167"/>
        <v>0</v>
      </c>
      <c r="AV72" s="2">
        <f t="shared" si="168"/>
        <v>0</v>
      </c>
      <c r="AW72" s="2">
        <f t="shared" si="169"/>
        <v>0</v>
      </c>
      <c r="AX72" s="2">
        <f t="shared" si="170"/>
        <v>0</v>
      </c>
      <c r="AY72" s="2">
        <f t="shared" si="171"/>
        <v>0</v>
      </c>
      <c r="AZ72" s="2">
        <f t="shared" si="172"/>
        <v>0</v>
      </c>
      <c r="BA72" s="2">
        <f t="shared" si="173"/>
        <v>0</v>
      </c>
      <c r="BB72" s="2">
        <f t="shared" si="174"/>
        <v>0</v>
      </c>
      <c r="BC72" s="2">
        <f t="shared" si="175"/>
        <v>0</v>
      </c>
      <c r="BD72" s="2">
        <f t="shared" si="95"/>
        <v>0</v>
      </c>
      <c r="BE72" s="2">
        <f t="shared" si="96"/>
        <v>1</v>
      </c>
      <c r="BF72" s="2">
        <f t="shared" si="97"/>
        <v>0</v>
      </c>
      <c r="BG72" s="2">
        <f t="shared" si="98"/>
        <v>0</v>
      </c>
      <c r="BH72" s="2">
        <f t="shared" si="99"/>
        <v>0</v>
      </c>
      <c r="BI72" s="2">
        <f t="shared" si="100"/>
        <v>0</v>
      </c>
      <c r="BJ72" s="2">
        <f t="shared" si="101"/>
        <v>0</v>
      </c>
      <c r="BK72" s="2">
        <f t="shared" si="102"/>
        <v>1</v>
      </c>
      <c r="BL72" s="2">
        <f t="shared" si="103"/>
        <v>0</v>
      </c>
      <c r="BM72" s="2">
        <f t="shared" si="104"/>
        <v>0</v>
      </c>
      <c r="BN72" s="2">
        <f t="shared" si="105"/>
        <v>0</v>
      </c>
      <c r="BO72" s="2">
        <f t="shared" si="106"/>
        <v>0</v>
      </c>
      <c r="BP72" s="2">
        <f t="shared" si="107"/>
        <v>0</v>
      </c>
      <c r="BQ72" s="2">
        <f t="shared" si="108"/>
        <v>0</v>
      </c>
      <c r="BR72" s="2">
        <f t="shared" si="109"/>
        <v>1</v>
      </c>
      <c r="BS72" s="2">
        <f t="shared" si="110"/>
        <v>0</v>
      </c>
      <c r="BT72" s="2">
        <f t="shared" si="111"/>
        <v>0</v>
      </c>
      <c r="BU72" s="2">
        <f t="shared" si="112"/>
        <v>0</v>
      </c>
      <c r="BV72" s="2">
        <f t="shared" si="113"/>
        <v>0</v>
      </c>
      <c r="BW72" s="2">
        <f t="shared" si="114"/>
        <v>0</v>
      </c>
      <c r="BX72" s="2">
        <f t="shared" si="115"/>
        <v>0</v>
      </c>
      <c r="BY72" s="2">
        <f t="shared" si="116"/>
        <v>0</v>
      </c>
      <c r="BZ72" s="2">
        <f t="shared" si="117"/>
        <v>0</v>
      </c>
      <c r="CA72" s="2">
        <f t="shared" si="118"/>
        <v>0</v>
      </c>
      <c r="CB72" s="2">
        <f t="shared" si="119"/>
        <v>0</v>
      </c>
      <c r="CC72" s="2">
        <f t="shared" si="120"/>
        <v>0</v>
      </c>
      <c r="CD72" s="2">
        <f t="shared" si="121"/>
        <v>0</v>
      </c>
      <c r="CE72" s="2">
        <f t="shared" si="122"/>
        <v>0</v>
      </c>
      <c r="CF72" s="2">
        <f t="shared" si="123"/>
        <v>0</v>
      </c>
      <c r="CG72" s="2">
        <f t="shared" si="124"/>
        <v>0</v>
      </c>
      <c r="CH72" s="2">
        <f t="shared" si="125"/>
        <v>0</v>
      </c>
      <c r="CI72" s="2">
        <f t="shared" si="126"/>
        <v>0</v>
      </c>
      <c r="CJ72" s="2">
        <f t="shared" si="127"/>
        <v>0</v>
      </c>
      <c r="CK72" s="2">
        <f t="shared" si="128"/>
        <v>0</v>
      </c>
      <c r="CL72" s="2">
        <f t="shared" si="129"/>
        <v>0</v>
      </c>
      <c r="CM72" s="2">
        <f t="shared" si="130"/>
        <v>0</v>
      </c>
      <c r="CN72" s="2">
        <f t="shared" si="131"/>
        <v>0</v>
      </c>
      <c r="CO72" s="2">
        <f t="shared" si="132"/>
        <v>0</v>
      </c>
      <c r="CP72" s="2">
        <f t="shared" si="133"/>
        <v>0</v>
      </c>
      <c r="CQ72" s="2">
        <f t="shared" si="134"/>
        <v>0</v>
      </c>
      <c r="CR72" s="2">
        <f t="shared" si="135"/>
        <v>0</v>
      </c>
      <c r="CS72" s="2">
        <f t="shared" si="136"/>
        <v>0</v>
      </c>
      <c r="CT72" s="2">
        <f t="shared" si="137"/>
        <v>0</v>
      </c>
      <c r="CU72" s="2">
        <f t="shared" si="138"/>
        <v>0</v>
      </c>
      <c r="CV72" s="2">
        <f t="shared" si="139"/>
        <v>0</v>
      </c>
      <c r="CW72" s="2">
        <f t="shared" si="140"/>
        <v>0</v>
      </c>
      <c r="CX72" s="2">
        <f t="shared" si="141"/>
        <v>0</v>
      </c>
      <c r="CY72" s="2">
        <f t="shared" si="142"/>
        <v>0</v>
      </c>
      <c r="CZ72" s="2">
        <f t="shared" si="143"/>
        <v>0</v>
      </c>
    </row>
    <row r="73" spans="1:104" ht="55.2" x14ac:dyDescent="0.3">
      <c r="A73" s="2" t="s">
        <v>342</v>
      </c>
      <c r="B73" s="2" t="s">
        <v>343</v>
      </c>
      <c r="C73" s="2" t="s">
        <v>330</v>
      </c>
      <c r="D73" s="2">
        <v>6</v>
      </c>
      <c r="E73" s="2" t="s">
        <v>112</v>
      </c>
      <c r="F73" s="2">
        <f t="shared" si="144"/>
        <v>0</v>
      </c>
      <c r="G73" s="2">
        <f t="shared" si="145"/>
        <v>0</v>
      </c>
      <c r="H73" s="2">
        <f t="shared" si="146"/>
        <v>0</v>
      </c>
      <c r="I73" s="2">
        <f t="shared" si="147"/>
        <v>0</v>
      </c>
      <c r="J73" s="2">
        <f t="shared" si="148"/>
        <v>0</v>
      </c>
      <c r="K73" s="2">
        <f t="shared" si="149"/>
        <v>0</v>
      </c>
      <c r="L73" s="2">
        <f t="shared" si="150"/>
        <v>0</v>
      </c>
      <c r="M73" s="2">
        <f t="shared" si="151"/>
        <v>1</v>
      </c>
      <c r="N73" s="2" t="s">
        <v>344</v>
      </c>
      <c r="P73" s="2" t="s">
        <v>139</v>
      </c>
      <c r="S73" s="2" t="s">
        <v>108</v>
      </c>
      <c r="V73" s="2" t="s">
        <v>1237</v>
      </c>
      <c r="Y73" s="2">
        <f t="shared" si="88"/>
        <v>1</v>
      </c>
      <c r="Z73" s="2">
        <f t="shared" si="89"/>
        <v>0</v>
      </c>
      <c r="AA73" s="2">
        <f t="shared" si="90"/>
        <v>1</v>
      </c>
      <c r="AB73" s="2">
        <f t="shared" si="91"/>
        <v>0</v>
      </c>
      <c r="AC73" s="2">
        <f t="shared" si="92"/>
        <v>0</v>
      </c>
      <c r="AD73" s="2">
        <f t="shared" si="152"/>
        <v>0</v>
      </c>
      <c r="AE73" s="2">
        <f t="shared" si="93"/>
        <v>0</v>
      </c>
      <c r="AF73" s="2">
        <f t="shared" si="153"/>
        <v>0</v>
      </c>
      <c r="AG73" s="2">
        <f t="shared" si="154"/>
        <v>0</v>
      </c>
      <c r="AH73" s="2">
        <f t="shared" si="155"/>
        <v>0</v>
      </c>
      <c r="AI73" s="2">
        <f t="shared" si="156"/>
        <v>0</v>
      </c>
      <c r="AJ73" s="2">
        <f t="shared" si="157"/>
        <v>0</v>
      </c>
      <c r="AK73" s="2">
        <f t="shared" si="158"/>
        <v>0</v>
      </c>
      <c r="AL73" s="2">
        <f t="shared" si="159"/>
        <v>0</v>
      </c>
      <c r="AM73" s="2">
        <f t="shared" si="160"/>
        <v>0</v>
      </c>
      <c r="AN73" s="2">
        <f t="shared" si="161"/>
        <v>0</v>
      </c>
      <c r="AO73" s="2">
        <f t="shared" si="162"/>
        <v>0</v>
      </c>
      <c r="AP73" s="2">
        <f t="shared" si="163"/>
        <v>0</v>
      </c>
      <c r="AQ73" s="2">
        <f t="shared" si="164"/>
        <v>0</v>
      </c>
      <c r="AR73" s="2">
        <f t="shared" si="165"/>
        <v>0</v>
      </c>
      <c r="AS73" s="2">
        <f t="shared" si="94"/>
        <v>0</v>
      </c>
      <c r="AT73" s="2">
        <f t="shared" si="166"/>
        <v>0</v>
      </c>
      <c r="AU73" s="2">
        <f t="shared" si="167"/>
        <v>0</v>
      </c>
      <c r="AV73" s="2">
        <f t="shared" si="168"/>
        <v>0</v>
      </c>
      <c r="AW73" s="2">
        <f t="shared" si="169"/>
        <v>0</v>
      </c>
      <c r="AX73" s="2">
        <f t="shared" si="170"/>
        <v>0</v>
      </c>
      <c r="AY73" s="2">
        <f t="shared" si="171"/>
        <v>0</v>
      </c>
      <c r="AZ73" s="2">
        <f t="shared" si="172"/>
        <v>0</v>
      </c>
      <c r="BA73" s="2">
        <f t="shared" si="173"/>
        <v>0</v>
      </c>
      <c r="BB73" s="2">
        <f t="shared" si="174"/>
        <v>0</v>
      </c>
      <c r="BC73" s="2">
        <f t="shared" si="175"/>
        <v>0</v>
      </c>
      <c r="BD73" s="2">
        <f t="shared" si="95"/>
        <v>0</v>
      </c>
      <c r="BE73" s="2">
        <f t="shared" si="96"/>
        <v>1</v>
      </c>
      <c r="BF73" s="2">
        <f t="shared" si="97"/>
        <v>1</v>
      </c>
      <c r="BG73" s="2">
        <f t="shared" si="98"/>
        <v>0</v>
      </c>
      <c r="BH73" s="2">
        <f t="shared" si="99"/>
        <v>0</v>
      </c>
      <c r="BI73" s="2">
        <f t="shared" si="100"/>
        <v>0</v>
      </c>
      <c r="BJ73" s="2">
        <f t="shared" si="101"/>
        <v>0</v>
      </c>
      <c r="BK73" s="2">
        <f t="shared" si="102"/>
        <v>1</v>
      </c>
      <c r="BL73" s="2">
        <f t="shared" si="103"/>
        <v>0</v>
      </c>
      <c r="BM73" s="2">
        <f t="shared" si="104"/>
        <v>1</v>
      </c>
      <c r="BN73" s="2">
        <f t="shared" si="105"/>
        <v>0</v>
      </c>
      <c r="BO73" s="2">
        <f t="shared" si="106"/>
        <v>0</v>
      </c>
      <c r="BP73" s="2">
        <f t="shared" si="107"/>
        <v>0</v>
      </c>
      <c r="BQ73" s="2">
        <f t="shared" si="108"/>
        <v>0</v>
      </c>
      <c r="BR73" s="2">
        <f t="shared" si="109"/>
        <v>1</v>
      </c>
      <c r="BS73" s="2">
        <f t="shared" si="110"/>
        <v>0</v>
      </c>
      <c r="BT73" s="2">
        <f t="shared" si="111"/>
        <v>0</v>
      </c>
      <c r="BU73" s="2">
        <f t="shared" si="112"/>
        <v>0</v>
      </c>
      <c r="BV73" s="2">
        <f t="shared" si="113"/>
        <v>0</v>
      </c>
      <c r="BW73" s="2">
        <f t="shared" si="114"/>
        <v>0</v>
      </c>
      <c r="BX73" s="2">
        <f t="shared" si="115"/>
        <v>0</v>
      </c>
      <c r="BY73" s="2">
        <f t="shared" si="116"/>
        <v>0</v>
      </c>
      <c r="BZ73" s="2">
        <f t="shared" si="117"/>
        <v>0</v>
      </c>
      <c r="CA73" s="2">
        <f t="shared" si="118"/>
        <v>0</v>
      </c>
      <c r="CB73" s="2">
        <f t="shared" si="119"/>
        <v>0</v>
      </c>
      <c r="CC73" s="2">
        <f t="shared" si="120"/>
        <v>0</v>
      </c>
      <c r="CD73" s="2">
        <f t="shared" si="121"/>
        <v>0</v>
      </c>
      <c r="CE73" s="2">
        <f t="shared" si="122"/>
        <v>0</v>
      </c>
      <c r="CF73" s="2">
        <f t="shared" si="123"/>
        <v>0</v>
      </c>
      <c r="CG73" s="2">
        <f t="shared" si="124"/>
        <v>0</v>
      </c>
      <c r="CH73" s="2">
        <f t="shared" si="125"/>
        <v>0</v>
      </c>
      <c r="CI73" s="2">
        <f t="shared" si="126"/>
        <v>0</v>
      </c>
      <c r="CJ73" s="2">
        <f t="shared" si="127"/>
        <v>0</v>
      </c>
      <c r="CK73" s="2">
        <f t="shared" si="128"/>
        <v>0</v>
      </c>
      <c r="CL73" s="2">
        <f t="shared" si="129"/>
        <v>0</v>
      </c>
      <c r="CM73" s="2">
        <f t="shared" si="130"/>
        <v>0</v>
      </c>
      <c r="CN73" s="2">
        <f t="shared" si="131"/>
        <v>0</v>
      </c>
      <c r="CO73" s="2">
        <f t="shared" si="132"/>
        <v>0</v>
      </c>
      <c r="CP73" s="2">
        <f t="shared" si="133"/>
        <v>0</v>
      </c>
      <c r="CQ73" s="2">
        <f t="shared" si="134"/>
        <v>0</v>
      </c>
      <c r="CR73" s="2">
        <f t="shared" si="135"/>
        <v>0</v>
      </c>
      <c r="CS73" s="2">
        <f t="shared" si="136"/>
        <v>0</v>
      </c>
      <c r="CT73" s="2">
        <f t="shared" si="137"/>
        <v>0</v>
      </c>
      <c r="CU73" s="2">
        <f t="shared" si="138"/>
        <v>0</v>
      </c>
      <c r="CV73" s="2">
        <f t="shared" si="139"/>
        <v>0</v>
      </c>
      <c r="CW73" s="2">
        <f t="shared" si="140"/>
        <v>0</v>
      </c>
      <c r="CX73" s="2">
        <f t="shared" si="141"/>
        <v>0</v>
      </c>
      <c r="CY73" s="2">
        <f t="shared" si="142"/>
        <v>0</v>
      </c>
      <c r="CZ73" s="2">
        <f t="shared" si="143"/>
        <v>0</v>
      </c>
    </row>
    <row r="74" spans="1:104" ht="96.6" x14ac:dyDescent="0.3">
      <c r="A74" s="2" t="s">
        <v>345</v>
      </c>
      <c r="B74" s="2" t="s">
        <v>1045</v>
      </c>
      <c r="C74" s="2" t="s">
        <v>330</v>
      </c>
      <c r="D74" s="2" t="s">
        <v>346</v>
      </c>
      <c r="E74" s="2" t="s">
        <v>112</v>
      </c>
      <c r="F74" s="2">
        <f t="shared" si="144"/>
        <v>0</v>
      </c>
      <c r="G74" s="2">
        <f t="shared" si="145"/>
        <v>0</v>
      </c>
      <c r="H74" s="2">
        <f t="shared" si="146"/>
        <v>0</v>
      </c>
      <c r="I74" s="2">
        <f t="shared" si="147"/>
        <v>0</v>
      </c>
      <c r="J74" s="2">
        <f t="shared" si="148"/>
        <v>0</v>
      </c>
      <c r="K74" s="2">
        <f t="shared" si="149"/>
        <v>0</v>
      </c>
      <c r="L74" s="2">
        <f t="shared" si="150"/>
        <v>0</v>
      </c>
      <c r="M74" s="2">
        <f t="shared" si="151"/>
        <v>1</v>
      </c>
      <c r="N74" s="2" t="s">
        <v>43</v>
      </c>
      <c r="R74" s="2" t="s">
        <v>1046</v>
      </c>
      <c r="S74" s="2" t="s">
        <v>108</v>
      </c>
      <c r="V74" s="2" t="s">
        <v>1237</v>
      </c>
      <c r="Y74" s="2">
        <f t="shared" si="88"/>
        <v>1</v>
      </c>
      <c r="Z74" s="2">
        <f t="shared" si="89"/>
        <v>0</v>
      </c>
      <c r="AA74" s="2">
        <f t="shared" si="90"/>
        <v>0</v>
      </c>
      <c r="AB74" s="2">
        <f t="shared" si="91"/>
        <v>0</v>
      </c>
      <c r="AC74" s="2">
        <f t="shared" si="92"/>
        <v>1</v>
      </c>
      <c r="AD74" s="2">
        <f t="shared" si="152"/>
        <v>0</v>
      </c>
      <c r="AE74" s="2">
        <f t="shared" si="93"/>
        <v>0</v>
      </c>
      <c r="AF74" s="2">
        <f t="shared" si="153"/>
        <v>0</v>
      </c>
      <c r="AG74" s="2">
        <f t="shared" si="154"/>
        <v>0</v>
      </c>
      <c r="AH74" s="2">
        <f t="shared" si="155"/>
        <v>0</v>
      </c>
      <c r="AI74" s="2">
        <f t="shared" si="156"/>
        <v>0</v>
      </c>
      <c r="AJ74" s="2">
        <f t="shared" si="157"/>
        <v>0</v>
      </c>
      <c r="AK74" s="2">
        <f t="shared" si="158"/>
        <v>0</v>
      </c>
      <c r="AL74" s="2">
        <f t="shared" si="159"/>
        <v>0</v>
      </c>
      <c r="AM74" s="2">
        <f t="shared" si="160"/>
        <v>0</v>
      </c>
      <c r="AN74" s="2">
        <f t="shared" si="161"/>
        <v>0</v>
      </c>
      <c r="AO74" s="2">
        <f t="shared" si="162"/>
        <v>0</v>
      </c>
      <c r="AP74" s="2">
        <f t="shared" si="163"/>
        <v>0</v>
      </c>
      <c r="AQ74" s="2">
        <f t="shared" si="164"/>
        <v>0</v>
      </c>
      <c r="AR74" s="2">
        <f t="shared" si="165"/>
        <v>0</v>
      </c>
      <c r="AS74" s="2">
        <f t="shared" si="94"/>
        <v>0</v>
      </c>
      <c r="AT74" s="2">
        <f t="shared" si="166"/>
        <v>0</v>
      </c>
      <c r="AU74" s="2">
        <f t="shared" si="167"/>
        <v>0</v>
      </c>
      <c r="AV74" s="2">
        <f t="shared" si="168"/>
        <v>0</v>
      </c>
      <c r="AW74" s="2">
        <f t="shared" si="169"/>
        <v>0</v>
      </c>
      <c r="AX74" s="2">
        <f t="shared" si="170"/>
        <v>0</v>
      </c>
      <c r="AY74" s="2">
        <f t="shared" si="171"/>
        <v>0</v>
      </c>
      <c r="AZ74" s="2">
        <f t="shared" si="172"/>
        <v>0</v>
      </c>
      <c r="BA74" s="2">
        <f t="shared" si="173"/>
        <v>0</v>
      </c>
      <c r="BB74" s="2">
        <f t="shared" si="174"/>
        <v>0</v>
      </c>
      <c r="BC74" s="2">
        <f t="shared" si="175"/>
        <v>0</v>
      </c>
      <c r="BD74" s="2">
        <f t="shared" si="95"/>
        <v>0</v>
      </c>
      <c r="BE74" s="2">
        <f t="shared" si="96"/>
        <v>0</v>
      </c>
      <c r="BF74" s="2">
        <f t="shared" si="97"/>
        <v>0</v>
      </c>
      <c r="BG74" s="2">
        <f t="shared" si="98"/>
        <v>1</v>
      </c>
      <c r="BH74" s="2">
        <f t="shared" si="99"/>
        <v>0</v>
      </c>
      <c r="BI74" s="2">
        <f t="shared" si="100"/>
        <v>0</v>
      </c>
      <c r="BJ74" s="2">
        <f t="shared" si="101"/>
        <v>0</v>
      </c>
      <c r="BK74" s="2">
        <f t="shared" si="102"/>
        <v>0</v>
      </c>
      <c r="BL74" s="2">
        <f t="shared" si="103"/>
        <v>0</v>
      </c>
      <c r="BM74" s="2">
        <f t="shared" si="104"/>
        <v>0</v>
      </c>
      <c r="BN74" s="2">
        <f t="shared" si="105"/>
        <v>0</v>
      </c>
      <c r="BO74" s="2">
        <f t="shared" si="106"/>
        <v>0</v>
      </c>
      <c r="BP74" s="2">
        <f t="shared" si="107"/>
        <v>0</v>
      </c>
      <c r="BQ74" s="2">
        <f t="shared" si="108"/>
        <v>0</v>
      </c>
      <c r="BR74" s="2">
        <f t="shared" si="109"/>
        <v>0</v>
      </c>
      <c r="BS74" s="2">
        <f t="shared" si="110"/>
        <v>0</v>
      </c>
      <c r="BT74" s="2">
        <f t="shared" si="111"/>
        <v>0</v>
      </c>
      <c r="BU74" s="2">
        <f t="shared" si="112"/>
        <v>0</v>
      </c>
      <c r="BV74" s="2">
        <f t="shared" si="113"/>
        <v>0</v>
      </c>
      <c r="BW74" s="2">
        <f t="shared" si="114"/>
        <v>0</v>
      </c>
      <c r="BX74" s="2">
        <f t="shared" si="115"/>
        <v>0</v>
      </c>
      <c r="BY74" s="2">
        <f t="shared" si="116"/>
        <v>0</v>
      </c>
      <c r="BZ74" s="2">
        <f t="shared" si="117"/>
        <v>0</v>
      </c>
      <c r="CA74" s="2">
        <f t="shared" si="118"/>
        <v>0</v>
      </c>
      <c r="CB74" s="2">
        <f t="shared" si="119"/>
        <v>0</v>
      </c>
      <c r="CC74" s="2">
        <f t="shared" si="120"/>
        <v>0</v>
      </c>
      <c r="CD74" s="2">
        <f t="shared" si="121"/>
        <v>0</v>
      </c>
      <c r="CE74" s="2">
        <f t="shared" si="122"/>
        <v>0</v>
      </c>
      <c r="CF74" s="2">
        <f t="shared" si="123"/>
        <v>0</v>
      </c>
      <c r="CG74" s="2">
        <f t="shared" si="124"/>
        <v>0</v>
      </c>
      <c r="CH74" s="2">
        <f t="shared" si="125"/>
        <v>1</v>
      </c>
      <c r="CI74" s="2">
        <f t="shared" si="126"/>
        <v>0</v>
      </c>
      <c r="CJ74" s="2">
        <f t="shared" si="127"/>
        <v>0</v>
      </c>
      <c r="CK74" s="2">
        <f t="shared" si="128"/>
        <v>0</v>
      </c>
      <c r="CL74" s="2">
        <f t="shared" si="129"/>
        <v>1</v>
      </c>
      <c r="CM74" s="2">
        <f t="shared" si="130"/>
        <v>0</v>
      </c>
      <c r="CN74" s="2">
        <f t="shared" si="131"/>
        <v>0</v>
      </c>
      <c r="CO74" s="2">
        <f t="shared" si="132"/>
        <v>0</v>
      </c>
      <c r="CP74" s="2">
        <f t="shared" si="133"/>
        <v>0</v>
      </c>
      <c r="CQ74" s="2">
        <f t="shared" si="134"/>
        <v>0</v>
      </c>
      <c r="CR74" s="2">
        <f t="shared" si="135"/>
        <v>0</v>
      </c>
      <c r="CS74" s="2">
        <f t="shared" si="136"/>
        <v>0</v>
      </c>
      <c r="CT74" s="2">
        <f t="shared" si="137"/>
        <v>0</v>
      </c>
      <c r="CU74" s="2">
        <f t="shared" si="138"/>
        <v>1</v>
      </c>
      <c r="CV74" s="2">
        <f t="shared" si="139"/>
        <v>0</v>
      </c>
      <c r="CW74" s="2">
        <f t="shared" si="140"/>
        <v>1</v>
      </c>
      <c r="CX74" s="2">
        <f t="shared" si="141"/>
        <v>0</v>
      </c>
      <c r="CY74" s="2">
        <f t="shared" si="142"/>
        <v>0</v>
      </c>
      <c r="CZ74" s="2">
        <f t="shared" si="143"/>
        <v>0</v>
      </c>
    </row>
    <row r="75" spans="1:104" ht="124.2" x14ac:dyDescent="0.3">
      <c r="A75" s="2" t="s">
        <v>347</v>
      </c>
      <c r="B75" s="2" t="s">
        <v>1047</v>
      </c>
      <c r="C75" s="2" t="s">
        <v>330</v>
      </c>
      <c r="D75" s="2" t="s">
        <v>348</v>
      </c>
      <c r="E75" s="2" t="s">
        <v>112</v>
      </c>
      <c r="F75" s="2">
        <f t="shared" si="144"/>
        <v>0</v>
      </c>
      <c r="G75" s="2">
        <f t="shared" si="145"/>
        <v>0</v>
      </c>
      <c r="H75" s="2">
        <f t="shared" si="146"/>
        <v>0</v>
      </c>
      <c r="I75" s="2">
        <f t="shared" si="147"/>
        <v>0</v>
      </c>
      <c r="J75" s="2">
        <f t="shared" si="148"/>
        <v>0</v>
      </c>
      <c r="K75" s="2">
        <f t="shared" si="149"/>
        <v>0</v>
      </c>
      <c r="L75" s="2">
        <f t="shared" si="150"/>
        <v>0</v>
      </c>
      <c r="M75" s="2">
        <f t="shared" si="151"/>
        <v>1</v>
      </c>
      <c r="N75" s="2" t="s">
        <v>349</v>
      </c>
      <c r="P75" s="2" t="s">
        <v>27</v>
      </c>
      <c r="R75" s="2" t="s">
        <v>1048</v>
      </c>
      <c r="S75" s="2" t="s">
        <v>63</v>
      </c>
      <c r="T75" s="2" t="s">
        <v>338</v>
      </c>
      <c r="U75" s="2" t="s">
        <v>74</v>
      </c>
      <c r="V75" s="2" t="s">
        <v>1239</v>
      </c>
      <c r="W75" s="2" t="s">
        <v>81</v>
      </c>
      <c r="X75" s="2" t="s">
        <v>940</v>
      </c>
      <c r="Y75" s="2">
        <f t="shared" si="88"/>
        <v>1</v>
      </c>
      <c r="Z75" s="2">
        <f t="shared" si="89"/>
        <v>0</v>
      </c>
      <c r="AA75" s="2">
        <f t="shared" si="90"/>
        <v>1</v>
      </c>
      <c r="AB75" s="2">
        <f t="shared" si="91"/>
        <v>0</v>
      </c>
      <c r="AC75" s="2">
        <f t="shared" si="92"/>
        <v>1</v>
      </c>
      <c r="AD75" s="2">
        <f t="shared" si="152"/>
        <v>1</v>
      </c>
      <c r="AE75" s="2">
        <f t="shared" si="93"/>
        <v>1</v>
      </c>
      <c r="AF75" s="2">
        <f t="shared" si="153"/>
        <v>0</v>
      </c>
      <c r="AG75" s="2">
        <f t="shared" si="154"/>
        <v>0</v>
      </c>
      <c r="AH75" s="2">
        <f t="shared" si="155"/>
        <v>0</v>
      </c>
      <c r="AI75" s="2">
        <f t="shared" si="156"/>
        <v>1</v>
      </c>
      <c r="AJ75" s="2">
        <f t="shared" si="157"/>
        <v>1</v>
      </c>
      <c r="AK75" s="2">
        <f t="shared" si="158"/>
        <v>0</v>
      </c>
      <c r="AL75" s="2">
        <f t="shared" si="159"/>
        <v>0</v>
      </c>
      <c r="AM75" s="2">
        <f t="shared" si="160"/>
        <v>0</v>
      </c>
      <c r="AN75" s="2">
        <f t="shared" si="161"/>
        <v>0</v>
      </c>
      <c r="AO75" s="2">
        <f t="shared" si="162"/>
        <v>0</v>
      </c>
      <c r="AP75" s="2">
        <f t="shared" si="163"/>
        <v>1</v>
      </c>
      <c r="AQ75" s="2">
        <f t="shared" si="164"/>
        <v>0</v>
      </c>
      <c r="AR75" s="2">
        <f t="shared" si="165"/>
        <v>0</v>
      </c>
      <c r="AS75" s="2">
        <f t="shared" si="94"/>
        <v>0</v>
      </c>
      <c r="AT75" s="2">
        <f t="shared" si="166"/>
        <v>1</v>
      </c>
      <c r="AU75" s="2">
        <f t="shared" si="167"/>
        <v>0</v>
      </c>
      <c r="AV75" s="2">
        <f t="shared" si="168"/>
        <v>0</v>
      </c>
      <c r="AW75" s="2">
        <f t="shared" si="169"/>
        <v>0</v>
      </c>
      <c r="AX75" s="2">
        <f t="shared" si="170"/>
        <v>1</v>
      </c>
      <c r="AY75" s="2">
        <f t="shared" si="171"/>
        <v>1</v>
      </c>
      <c r="AZ75" s="2">
        <f t="shared" si="172"/>
        <v>0</v>
      </c>
      <c r="BA75" s="2">
        <f t="shared" si="173"/>
        <v>0</v>
      </c>
      <c r="BB75" s="2">
        <f t="shared" si="174"/>
        <v>0</v>
      </c>
      <c r="BC75" s="2">
        <f t="shared" si="175"/>
        <v>0</v>
      </c>
      <c r="BD75" s="2">
        <f t="shared" si="95"/>
        <v>0</v>
      </c>
      <c r="BE75" s="2">
        <f t="shared" si="96"/>
        <v>0</v>
      </c>
      <c r="BF75" s="2">
        <f t="shared" si="97"/>
        <v>0</v>
      </c>
      <c r="BG75" s="2">
        <f t="shared" si="98"/>
        <v>1</v>
      </c>
      <c r="BH75" s="2">
        <f t="shared" si="99"/>
        <v>0</v>
      </c>
      <c r="BI75" s="2">
        <f t="shared" si="100"/>
        <v>0</v>
      </c>
      <c r="BJ75" s="2">
        <f t="shared" si="101"/>
        <v>0</v>
      </c>
      <c r="BK75" s="2">
        <f t="shared" si="102"/>
        <v>0</v>
      </c>
      <c r="BL75" s="2">
        <f t="shared" si="103"/>
        <v>0</v>
      </c>
      <c r="BM75" s="2">
        <f t="shared" si="104"/>
        <v>1</v>
      </c>
      <c r="BN75" s="2">
        <f t="shared" si="105"/>
        <v>0</v>
      </c>
      <c r="BO75" s="2">
        <f t="shared" si="106"/>
        <v>0</v>
      </c>
      <c r="BP75" s="2">
        <f t="shared" si="107"/>
        <v>0</v>
      </c>
      <c r="BQ75" s="2">
        <f t="shared" si="108"/>
        <v>0</v>
      </c>
      <c r="BR75" s="2">
        <f t="shared" si="109"/>
        <v>0</v>
      </c>
      <c r="BS75" s="2">
        <f t="shared" si="110"/>
        <v>1</v>
      </c>
      <c r="BT75" s="2">
        <f t="shared" si="111"/>
        <v>0</v>
      </c>
      <c r="BU75" s="2">
        <f t="shared" si="112"/>
        <v>0</v>
      </c>
      <c r="BV75" s="2">
        <f t="shared" si="113"/>
        <v>0</v>
      </c>
      <c r="BW75" s="2">
        <f t="shared" si="114"/>
        <v>0</v>
      </c>
      <c r="BX75" s="2">
        <f t="shared" si="115"/>
        <v>0</v>
      </c>
      <c r="BY75" s="2">
        <f t="shared" si="116"/>
        <v>0</v>
      </c>
      <c r="BZ75" s="2">
        <f t="shared" si="117"/>
        <v>0</v>
      </c>
      <c r="CA75" s="2">
        <f t="shared" si="118"/>
        <v>0</v>
      </c>
      <c r="CB75" s="2">
        <f t="shared" si="119"/>
        <v>0</v>
      </c>
      <c r="CC75" s="2">
        <f t="shared" si="120"/>
        <v>0</v>
      </c>
      <c r="CD75" s="2">
        <f t="shared" si="121"/>
        <v>0</v>
      </c>
      <c r="CE75" s="2">
        <f t="shared" si="122"/>
        <v>0</v>
      </c>
      <c r="CF75" s="2">
        <f t="shared" si="123"/>
        <v>0</v>
      </c>
      <c r="CG75" s="2">
        <f t="shared" si="124"/>
        <v>0</v>
      </c>
      <c r="CH75" s="2">
        <f t="shared" si="125"/>
        <v>1</v>
      </c>
      <c r="CI75" s="2">
        <f t="shared" si="126"/>
        <v>0</v>
      </c>
      <c r="CJ75" s="2">
        <f t="shared" si="127"/>
        <v>0</v>
      </c>
      <c r="CK75" s="2">
        <f t="shared" si="128"/>
        <v>0</v>
      </c>
      <c r="CL75" s="2">
        <f t="shared" si="129"/>
        <v>1</v>
      </c>
      <c r="CM75" s="2">
        <f t="shared" si="130"/>
        <v>0</v>
      </c>
      <c r="CN75" s="2">
        <f t="shared" si="131"/>
        <v>0</v>
      </c>
      <c r="CO75" s="2">
        <f t="shared" si="132"/>
        <v>0</v>
      </c>
      <c r="CP75" s="2">
        <f t="shared" si="133"/>
        <v>0</v>
      </c>
      <c r="CQ75" s="2">
        <f t="shared" si="134"/>
        <v>0</v>
      </c>
      <c r="CR75" s="2">
        <f t="shared" si="135"/>
        <v>0</v>
      </c>
      <c r="CS75" s="2">
        <f t="shared" si="136"/>
        <v>0</v>
      </c>
      <c r="CT75" s="2">
        <f t="shared" si="137"/>
        <v>0</v>
      </c>
      <c r="CU75" s="2">
        <f t="shared" si="138"/>
        <v>1</v>
      </c>
      <c r="CV75" s="2">
        <f t="shared" si="139"/>
        <v>0</v>
      </c>
      <c r="CW75" s="2">
        <f t="shared" si="140"/>
        <v>1</v>
      </c>
      <c r="CX75" s="2">
        <f t="shared" si="141"/>
        <v>0</v>
      </c>
      <c r="CY75" s="2">
        <f t="shared" si="142"/>
        <v>0</v>
      </c>
      <c r="CZ75" s="2">
        <f t="shared" si="143"/>
        <v>0</v>
      </c>
    </row>
    <row r="76" spans="1:104" ht="96.6" x14ac:dyDescent="0.3">
      <c r="A76" s="2" t="s">
        <v>1250</v>
      </c>
      <c r="B76" s="2" t="s">
        <v>350</v>
      </c>
      <c r="C76" s="2" t="s">
        <v>330</v>
      </c>
      <c r="D76" s="2" t="s">
        <v>352</v>
      </c>
      <c r="E76" s="2" t="s">
        <v>112</v>
      </c>
      <c r="F76" s="2">
        <f t="shared" si="144"/>
        <v>0</v>
      </c>
      <c r="G76" s="2">
        <f t="shared" si="145"/>
        <v>0</v>
      </c>
      <c r="H76" s="2">
        <f t="shared" si="146"/>
        <v>0</v>
      </c>
      <c r="I76" s="2">
        <f t="shared" si="147"/>
        <v>0</v>
      </c>
      <c r="J76" s="2">
        <f t="shared" si="148"/>
        <v>0</v>
      </c>
      <c r="K76" s="2">
        <f t="shared" si="149"/>
        <v>0</v>
      </c>
      <c r="L76" s="2">
        <f t="shared" si="150"/>
        <v>0</v>
      </c>
      <c r="M76" s="2">
        <f t="shared" si="151"/>
        <v>1</v>
      </c>
      <c r="N76" s="2" t="s">
        <v>351</v>
      </c>
      <c r="R76" s="2" t="s">
        <v>363</v>
      </c>
      <c r="S76" s="2" t="s">
        <v>108</v>
      </c>
      <c r="V76" s="2" t="s">
        <v>1237</v>
      </c>
      <c r="Y76" s="2">
        <f t="shared" si="88"/>
        <v>1</v>
      </c>
      <c r="Z76" s="2">
        <f t="shared" si="89"/>
        <v>0</v>
      </c>
      <c r="AA76" s="2">
        <f t="shared" si="90"/>
        <v>0</v>
      </c>
      <c r="AB76" s="2">
        <f t="shared" si="91"/>
        <v>0</v>
      </c>
      <c r="AC76" s="2">
        <f t="shared" si="92"/>
        <v>1</v>
      </c>
      <c r="AD76" s="2">
        <f t="shared" si="152"/>
        <v>0</v>
      </c>
      <c r="AE76" s="2">
        <f t="shared" si="93"/>
        <v>0</v>
      </c>
      <c r="AF76" s="2">
        <f t="shared" si="153"/>
        <v>0</v>
      </c>
      <c r="AG76" s="2">
        <f t="shared" si="154"/>
        <v>0</v>
      </c>
      <c r="AH76" s="2">
        <f t="shared" si="155"/>
        <v>0</v>
      </c>
      <c r="AI76" s="2">
        <f t="shared" si="156"/>
        <v>0</v>
      </c>
      <c r="AJ76" s="2">
        <f t="shared" si="157"/>
        <v>0</v>
      </c>
      <c r="AK76" s="2">
        <f t="shared" si="158"/>
        <v>0</v>
      </c>
      <c r="AL76" s="2">
        <f t="shared" si="159"/>
        <v>0</v>
      </c>
      <c r="AM76" s="2">
        <f t="shared" si="160"/>
        <v>0</v>
      </c>
      <c r="AN76" s="2">
        <f t="shared" si="161"/>
        <v>0</v>
      </c>
      <c r="AO76" s="2">
        <f t="shared" si="162"/>
        <v>0</v>
      </c>
      <c r="AP76" s="2">
        <f t="shared" si="163"/>
        <v>0</v>
      </c>
      <c r="AQ76" s="2">
        <f t="shared" si="164"/>
        <v>0</v>
      </c>
      <c r="AR76" s="2">
        <f t="shared" si="165"/>
        <v>0</v>
      </c>
      <c r="AS76" s="2">
        <f t="shared" si="94"/>
        <v>0</v>
      </c>
      <c r="AT76" s="2">
        <f t="shared" si="166"/>
        <v>0</v>
      </c>
      <c r="AU76" s="2">
        <f t="shared" si="167"/>
        <v>0</v>
      </c>
      <c r="AV76" s="2">
        <f t="shared" si="168"/>
        <v>0</v>
      </c>
      <c r="AW76" s="2">
        <f t="shared" si="169"/>
        <v>0</v>
      </c>
      <c r="AX76" s="2">
        <f t="shared" si="170"/>
        <v>0</v>
      </c>
      <c r="AY76" s="2">
        <f t="shared" si="171"/>
        <v>0</v>
      </c>
      <c r="AZ76" s="2">
        <f t="shared" si="172"/>
        <v>0</v>
      </c>
      <c r="BA76" s="2">
        <f t="shared" si="173"/>
        <v>0</v>
      </c>
      <c r="BB76" s="2">
        <f t="shared" si="174"/>
        <v>0</v>
      </c>
      <c r="BC76" s="2">
        <f t="shared" si="175"/>
        <v>0</v>
      </c>
      <c r="BD76" s="2">
        <f t="shared" si="95"/>
        <v>0</v>
      </c>
      <c r="BE76" s="2">
        <f t="shared" si="96"/>
        <v>0</v>
      </c>
      <c r="BF76" s="2">
        <f t="shared" si="97"/>
        <v>0</v>
      </c>
      <c r="BG76" s="2">
        <f t="shared" si="98"/>
        <v>1</v>
      </c>
      <c r="BH76" s="2">
        <f t="shared" si="99"/>
        <v>1</v>
      </c>
      <c r="BI76" s="2">
        <f t="shared" si="100"/>
        <v>0</v>
      </c>
      <c r="BJ76" s="2">
        <f t="shared" si="101"/>
        <v>0</v>
      </c>
      <c r="BK76" s="2">
        <f t="shared" si="102"/>
        <v>1</v>
      </c>
      <c r="BL76" s="2">
        <f t="shared" si="103"/>
        <v>0</v>
      </c>
      <c r="BM76" s="2">
        <f t="shared" si="104"/>
        <v>0</v>
      </c>
      <c r="BN76" s="2">
        <f t="shared" si="105"/>
        <v>0</v>
      </c>
      <c r="BO76" s="2">
        <f t="shared" si="106"/>
        <v>0</v>
      </c>
      <c r="BP76" s="2">
        <f t="shared" si="107"/>
        <v>0</v>
      </c>
      <c r="BQ76" s="2">
        <f t="shared" si="108"/>
        <v>0</v>
      </c>
      <c r="BR76" s="2">
        <f t="shared" si="109"/>
        <v>0</v>
      </c>
      <c r="BS76" s="2">
        <f t="shared" si="110"/>
        <v>0</v>
      </c>
      <c r="BT76" s="2">
        <f t="shared" si="111"/>
        <v>0</v>
      </c>
      <c r="BU76" s="2">
        <f t="shared" si="112"/>
        <v>0</v>
      </c>
      <c r="BV76" s="2">
        <f t="shared" si="113"/>
        <v>0</v>
      </c>
      <c r="BW76" s="2">
        <f t="shared" si="114"/>
        <v>0</v>
      </c>
      <c r="BX76" s="2">
        <f t="shared" si="115"/>
        <v>0</v>
      </c>
      <c r="BY76" s="2">
        <f t="shared" si="116"/>
        <v>0</v>
      </c>
      <c r="BZ76" s="2">
        <f t="shared" si="117"/>
        <v>0</v>
      </c>
      <c r="CA76" s="2">
        <f t="shared" si="118"/>
        <v>0</v>
      </c>
      <c r="CB76" s="2">
        <f t="shared" si="119"/>
        <v>0</v>
      </c>
      <c r="CC76" s="2">
        <f t="shared" si="120"/>
        <v>0</v>
      </c>
      <c r="CD76" s="2">
        <f t="shared" si="121"/>
        <v>0</v>
      </c>
      <c r="CE76" s="2">
        <f t="shared" si="122"/>
        <v>0</v>
      </c>
      <c r="CF76" s="2">
        <f t="shared" si="123"/>
        <v>0</v>
      </c>
      <c r="CG76" s="2">
        <f t="shared" si="124"/>
        <v>0</v>
      </c>
      <c r="CH76" s="2">
        <f t="shared" si="125"/>
        <v>0</v>
      </c>
      <c r="CI76" s="2">
        <f t="shared" si="126"/>
        <v>0</v>
      </c>
      <c r="CJ76" s="2">
        <f t="shared" si="127"/>
        <v>0</v>
      </c>
      <c r="CK76" s="2">
        <f t="shared" si="128"/>
        <v>0</v>
      </c>
      <c r="CL76" s="2">
        <f t="shared" si="129"/>
        <v>1</v>
      </c>
      <c r="CM76" s="2">
        <f t="shared" si="130"/>
        <v>0</v>
      </c>
      <c r="CN76" s="2">
        <f t="shared" si="131"/>
        <v>1</v>
      </c>
      <c r="CO76" s="2">
        <f t="shared" si="132"/>
        <v>0</v>
      </c>
      <c r="CP76" s="2">
        <f t="shared" si="133"/>
        <v>0</v>
      </c>
      <c r="CQ76" s="2">
        <f t="shared" si="134"/>
        <v>0</v>
      </c>
      <c r="CR76" s="2">
        <f t="shared" si="135"/>
        <v>0</v>
      </c>
      <c r="CS76" s="2">
        <f t="shared" si="136"/>
        <v>0</v>
      </c>
      <c r="CT76" s="2">
        <f t="shared" si="137"/>
        <v>0</v>
      </c>
      <c r="CU76" s="2">
        <f t="shared" si="138"/>
        <v>0</v>
      </c>
      <c r="CV76" s="2">
        <f t="shared" si="139"/>
        <v>1</v>
      </c>
      <c r="CW76" s="2">
        <f t="shared" si="140"/>
        <v>1</v>
      </c>
      <c r="CX76" s="2">
        <f t="shared" si="141"/>
        <v>0</v>
      </c>
      <c r="CY76" s="2">
        <f t="shared" si="142"/>
        <v>0</v>
      </c>
      <c r="CZ76" s="2">
        <f t="shared" si="143"/>
        <v>0</v>
      </c>
    </row>
    <row r="77" spans="1:104" ht="96.6" x14ac:dyDescent="0.3">
      <c r="A77" s="2" t="s">
        <v>1174</v>
      </c>
      <c r="B77" s="2" t="s">
        <v>1217</v>
      </c>
      <c r="C77" s="2" t="s">
        <v>330</v>
      </c>
      <c r="D77" s="2">
        <v>31</v>
      </c>
      <c r="E77" s="2" t="s">
        <v>112</v>
      </c>
      <c r="F77" s="2">
        <f t="shared" si="144"/>
        <v>0</v>
      </c>
      <c r="G77" s="2">
        <f t="shared" si="145"/>
        <v>0</v>
      </c>
      <c r="H77" s="2">
        <f t="shared" si="146"/>
        <v>0</v>
      </c>
      <c r="I77" s="2">
        <f t="shared" si="147"/>
        <v>0</v>
      </c>
      <c r="J77" s="2">
        <f t="shared" si="148"/>
        <v>0</v>
      </c>
      <c r="K77" s="2">
        <f t="shared" si="149"/>
        <v>0</v>
      </c>
      <c r="L77" s="2">
        <f t="shared" si="150"/>
        <v>0</v>
      </c>
      <c r="M77" s="2">
        <f t="shared" si="151"/>
        <v>1</v>
      </c>
      <c r="N77" s="2" t="s">
        <v>200</v>
      </c>
      <c r="R77" s="2" t="s">
        <v>148</v>
      </c>
      <c r="S77" s="2" t="s">
        <v>108</v>
      </c>
      <c r="V77" s="2" t="s">
        <v>1239</v>
      </c>
      <c r="W77" s="2" t="s">
        <v>81</v>
      </c>
      <c r="X77" s="2" t="s">
        <v>353</v>
      </c>
      <c r="Y77" s="2">
        <f t="shared" si="88"/>
        <v>1</v>
      </c>
      <c r="Z77" s="2">
        <f t="shared" si="89"/>
        <v>0</v>
      </c>
      <c r="AA77" s="2">
        <f t="shared" si="90"/>
        <v>0</v>
      </c>
      <c r="AB77" s="2">
        <f t="shared" si="91"/>
        <v>0</v>
      </c>
      <c r="AC77" s="2">
        <f t="shared" si="92"/>
        <v>1</v>
      </c>
      <c r="AD77" s="2">
        <f t="shared" si="152"/>
        <v>0</v>
      </c>
      <c r="AE77" s="2">
        <f t="shared" si="93"/>
        <v>1</v>
      </c>
      <c r="AF77" s="2">
        <f t="shared" si="153"/>
        <v>0</v>
      </c>
      <c r="AG77" s="2">
        <f t="shared" si="154"/>
        <v>0</v>
      </c>
      <c r="AH77" s="2">
        <f t="shared" si="155"/>
        <v>0</v>
      </c>
      <c r="AI77" s="2">
        <f t="shared" si="156"/>
        <v>0</v>
      </c>
      <c r="AJ77" s="2">
        <f t="shared" si="157"/>
        <v>0</v>
      </c>
      <c r="AK77" s="2">
        <f t="shared" si="158"/>
        <v>0</v>
      </c>
      <c r="AL77" s="2">
        <f t="shared" si="159"/>
        <v>0</v>
      </c>
      <c r="AM77" s="2">
        <f t="shared" si="160"/>
        <v>0</v>
      </c>
      <c r="AN77" s="2">
        <f t="shared" si="161"/>
        <v>0</v>
      </c>
      <c r="AO77" s="2">
        <f t="shared" si="162"/>
        <v>0</v>
      </c>
      <c r="AP77" s="2">
        <f t="shared" si="163"/>
        <v>0</v>
      </c>
      <c r="AQ77" s="2">
        <f t="shared" si="164"/>
        <v>0</v>
      </c>
      <c r="AR77" s="2">
        <f t="shared" si="165"/>
        <v>0</v>
      </c>
      <c r="AS77" s="2">
        <f t="shared" si="94"/>
        <v>0</v>
      </c>
      <c r="AT77" s="2">
        <f t="shared" si="166"/>
        <v>1</v>
      </c>
      <c r="AU77" s="2">
        <f t="shared" si="167"/>
        <v>1</v>
      </c>
      <c r="AV77" s="2">
        <f t="shared" si="168"/>
        <v>0</v>
      </c>
      <c r="AW77" s="2">
        <f t="shared" si="169"/>
        <v>0</v>
      </c>
      <c r="AX77" s="2">
        <f t="shared" si="170"/>
        <v>1</v>
      </c>
      <c r="AY77" s="2">
        <f t="shared" si="171"/>
        <v>0</v>
      </c>
      <c r="AZ77" s="2">
        <f t="shared" si="172"/>
        <v>0</v>
      </c>
      <c r="BA77" s="2">
        <f t="shared" si="173"/>
        <v>0</v>
      </c>
      <c r="BB77" s="2">
        <f t="shared" si="174"/>
        <v>0</v>
      </c>
      <c r="BC77" s="2">
        <f t="shared" si="175"/>
        <v>0</v>
      </c>
      <c r="BD77" s="2">
        <f t="shared" si="95"/>
        <v>0</v>
      </c>
      <c r="BE77" s="2">
        <f t="shared" si="96"/>
        <v>0</v>
      </c>
      <c r="BF77" s="2">
        <f t="shared" si="97"/>
        <v>0</v>
      </c>
      <c r="BG77" s="2">
        <f t="shared" si="98"/>
        <v>0</v>
      </c>
      <c r="BH77" s="2">
        <f t="shared" si="99"/>
        <v>1</v>
      </c>
      <c r="BI77" s="2">
        <f t="shared" si="100"/>
        <v>0</v>
      </c>
      <c r="BJ77" s="2">
        <f t="shared" si="101"/>
        <v>0</v>
      </c>
      <c r="BK77" s="2">
        <f t="shared" si="102"/>
        <v>0</v>
      </c>
      <c r="BL77" s="2">
        <f t="shared" si="103"/>
        <v>0</v>
      </c>
      <c r="BM77" s="2">
        <f t="shared" si="104"/>
        <v>1</v>
      </c>
      <c r="BN77" s="2">
        <f t="shared" si="105"/>
        <v>0</v>
      </c>
      <c r="BO77" s="2">
        <f t="shared" si="106"/>
        <v>0</v>
      </c>
      <c r="BP77" s="2">
        <f t="shared" si="107"/>
        <v>0</v>
      </c>
      <c r="BQ77" s="2">
        <f t="shared" si="108"/>
        <v>0</v>
      </c>
      <c r="BR77" s="2">
        <f t="shared" si="109"/>
        <v>0</v>
      </c>
      <c r="BS77" s="2">
        <f t="shared" si="110"/>
        <v>0</v>
      </c>
      <c r="BT77" s="2">
        <f t="shared" si="111"/>
        <v>0</v>
      </c>
      <c r="BU77" s="2">
        <f t="shared" si="112"/>
        <v>0</v>
      </c>
      <c r="BV77" s="2">
        <f t="shared" si="113"/>
        <v>0</v>
      </c>
      <c r="BW77" s="2">
        <f t="shared" si="114"/>
        <v>0</v>
      </c>
      <c r="BX77" s="2">
        <f t="shared" si="115"/>
        <v>0</v>
      </c>
      <c r="BY77" s="2">
        <f t="shared" si="116"/>
        <v>0</v>
      </c>
      <c r="BZ77" s="2">
        <f t="shared" si="117"/>
        <v>0</v>
      </c>
      <c r="CA77" s="2">
        <f t="shared" si="118"/>
        <v>0</v>
      </c>
      <c r="CB77" s="2">
        <f t="shared" si="119"/>
        <v>0</v>
      </c>
      <c r="CC77" s="2">
        <f t="shared" si="120"/>
        <v>0</v>
      </c>
      <c r="CD77" s="2">
        <f t="shared" si="121"/>
        <v>0</v>
      </c>
      <c r="CE77" s="2">
        <f t="shared" si="122"/>
        <v>0</v>
      </c>
      <c r="CF77" s="2">
        <f t="shared" si="123"/>
        <v>0</v>
      </c>
      <c r="CG77" s="2">
        <f t="shared" si="124"/>
        <v>0</v>
      </c>
      <c r="CH77" s="2">
        <f t="shared" si="125"/>
        <v>1</v>
      </c>
      <c r="CI77" s="2">
        <f t="shared" si="126"/>
        <v>0</v>
      </c>
      <c r="CJ77" s="2">
        <f t="shared" si="127"/>
        <v>0</v>
      </c>
      <c r="CK77" s="2">
        <f t="shared" si="128"/>
        <v>0</v>
      </c>
      <c r="CL77" s="2">
        <f t="shared" si="129"/>
        <v>1</v>
      </c>
      <c r="CM77" s="2">
        <f t="shared" si="130"/>
        <v>0</v>
      </c>
      <c r="CN77" s="2">
        <f t="shared" si="131"/>
        <v>0</v>
      </c>
      <c r="CO77" s="2">
        <f t="shared" si="132"/>
        <v>0</v>
      </c>
      <c r="CP77" s="2">
        <f t="shared" si="133"/>
        <v>0</v>
      </c>
      <c r="CQ77" s="2">
        <f t="shared" si="134"/>
        <v>0</v>
      </c>
      <c r="CR77" s="2">
        <f t="shared" si="135"/>
        <v>0</v>
      </c>
      <c r="CS77" s="2">
        <f t="shared" si="136"/>
        <v>0</v>
      </c>
      <c r="CT77" s="2">
        <f t="shared" si="137"/>
        <v>0</v>
      </c>
      <c r="CU77" s="2">
        <f t="shared" si="138"/>
        <v>0</v>
      </c>
      <c r="CV77" s="2">
        <f t="shared" si="139"/>
        <v>0</v>
      </c>
      <c r="CW77" s="2">
        <f t="shared" si="140"/>
        <v>0</v>
      </c>
      <c r="CX77" s="2">
        <f t="shared" si="141"/>
        <v>0</v>
      </c>
      <c r="CY77" s="2">
        <f t="shared" si="142"/>
        <v>0</v>
      </c>
      <c r="CZ77" s="2">
        <f t="shared" si="143"/>
        <v>0</v>
      </c>
    </row>
    <row r="78" spans="1:104" ht="110.4" x14ac:dyDescent="0.3">
      <c r="A78" s="2" t="s">
        <v>354</v>
      </c>
      <c r="B78" s="2" t="s">
        <v>585</v>
      </c>
      <c r="C78" s="2" t="s">
        <v>330</v>
      </c>
      <c r="D78" s="2" t="s">
        <v>355</v>
      </c>
      <c r="E78" s="2" t="s">
        <v>112</v>
      </c>
      <c r="F78" s="2">
        <f t="shared" si="144"/>
        <v>0</v>
      </c>
      <c r="G78" s="2">
        <f t="shared" si="145"/>
        <v>0</v>
      </c>
      <c r="H78" s="2">
        <f t="shared" si="146"/>
        <v>0</v>
      </c>
      <c r="I78" s="2">
        <f t="shared" si="147"/>
        <v>0</v>
      </c>
      <c r="J78" s="2">
        <f t="shared" si="148"/>
        <v>0</v>
      </c>
      <c r="K78" s="2">
        <f t="shared" si="149"/>
        <v>0</v>
      </c>
      <c r="L78" s="2">
        <f t="shared" si="150"/>
        <v>0</v>
      </c>
      <c r="M78" s="2">
        <f t="shared" si="151"/>
        <v>1</v>
      </c>
      <c r="N78" s="2" t="s">
        <v>43</v>
      </c>
      <c r="R78" s="2" t="s">
        <v>1049</v>
      </c>
      <c r="S78" s="2" t="s">
        <v>108</v>
      </c>
      <c r="V78" s="2" t="s">
        <v>1239</v>
      </c>
      <c r="W78" s="2" t="s">
        <v>81</v>
      </c>
      <c r="X78" s="2" t="s">
        <v>356</v>
      </c>
      <c r="Y78" s="2">
        <f t="shared" si="88"/>
        <v>1</v>
      </c>
      <c r="Z78" s="2">
        <f t="shared" si="89"/>
        <v>0</v>
      </c>
      <c r="AA78" s="2">
        <f t="shared" si="90"/>
        <v>0</v>
      </c>
      <c r="AB78" s="2">
        <f t="shared" si="91"/>
        <v>0</v>
      </c>
      <c r="AC78" s="2">
        <f t="shared" si="92"/>
        <v>1</v>
      </c>
      <c r="AD78" s="2">
        <f t="shared" si="152"/>
        <v>0</v>
      </c>
      <c r="AE78" s="2">
        <f t="shared" si="93"/>
        <v>1</v>
      </c>
      <c r="AF78" s="2">
        <f t="shared" si="153"/>
        <v>0</v>
      </c>
      <c r="AG78" s="2">
        <f t="shared" si="154"/>
        <v>0</v>
      </c>
      <c r="AH78" s="2">
        <f t="shared" si="155"/>
        <v>0</v>
      </c>
      <c r="AI78" s="2">
        <f t="shared" si="156"/>
        <v>0</v>
      </c>
      <c r="AJ78" s="2">
        <f t="shared" si="157"/>
        <v>0</v>
      </c>
      <c r="AK78" s="2">
        <f t="shared" si="158"/>
        <v>0</v>
      </c>
      <c r="AL78" s="2">
        <f t="shared" si="159"/>
        <v>0</v>
      </c>
      <c r="AM78" s="2">
        <f t="shared" si="160"/>
        <v>0</v>
      </c>
      <c r="AN78" s="2">
        <f t="shared" si="161"/>
        <v>0</v>
      </c>
      <c r="AO78" s="2">
        <f t="shared" si="162"/>
        <v>0</v>
      </c>
      <c r="AP78" s="2">
        <f t="shared" si="163"/>
        <v>0</v>
      </c>
      <c r="AQ78" s="2">
        <f t="shared" si="164"/>
        <v>0</v>
      </c>
      <c r="AR78" s="2">
        <f t="shared" si="165"/>
        <v>0</v>
      </c>
      <c r="AS78" s="2">
        <f t="shared" si="94"/>
        <v>0</v>
      </c>
      <c r="AT78" s="2">
        <f t="shared" si="166"/>
        <v>1</v>
      </c>
      <c r="AU78" s="2">
        <f t="shared" si="167"/>
        <v>0</v>
      </c>
      <c r="AV78" s="2">
        <f t="shared" si="168"/>
        <v>0</v>
      </c>
      <c r="AW78" s="2">
        <f t="shared" si="169"/>
        <v>0</v>
      </c>
      <c r="AX78" s="2">
        <f t="shared" si="170"/>
        <v>1</v>
      </c>
      <c r="AY78" s="2">
        <f t="shared" si="171"/>
        <v>0</v>
      </c>
      <c r="AZ78" s="2">
        <f t="shared" si="172"/>
        <v>1</v>
      </c>
      <c r="BA78" s="2">
        <f t="shared" si="173"/>
        <v>0</v>
      </c>
      <c r="BB78" s="2">
        <f t="shared" si="174"/>
        <v>0</v>
      </c>
      <c r="BC78" s="2">
        <f t="shared" si="175"/>
        <v>0</v>
      </c>
      <c r="BD78" s="2">
        <f t="shared" si="95"/>
        <v>0</v>
      </c>
      <c r="BE78" s="2">
        <f t="shared" si="96"/>
        <v>0</v>
      </c>
      <c r="BF78" s="2">
        <f t="shared" si="97"/>
        <v>0</v>
      </c>
      <c r="BG78" s="2">
        <f t="shared" si="98"/>
        <v>1</v>
      </c>
      <c r="BH78" s="2">
        <f t="shared" si="99"/>
        <v>0</v>
      </c>
      <c r="BI78" s="2">
        <f t="shared" si="100"/>
        <v>0</v>
      </c>
      <c r="BJ78" s="2">
        <f t="shared" si="101"/>
        <v>0</v>
      </c>
      <c r="BK78" s="2">
        <f t="shared" si="102"/>
        <v>0</v>
      </c>
      <c r="BL78" s="2">
        <f t="shared" si="103"/>
        <v>0</v>
      </c>
      <c r="BM78" s="2">
        <f t="shared" si="104"/>
        <v>0</v>
      </c>
      <c r="BN78" s="2">
        <f t="shared" si="105"/>
        <v>0</v>
      </c>
      <c r="BO78" s="2">
        <f t="shared" si="106"/>
        <v>0</v>
      </c>
      <c r="BP78" s="2">
        <f t="shared" si="107"/>
        <v>0</v>
      </c>
      <c r="BQ78" s="2">
        <f t="shared" si="108"/>
        <v>0</v>
      </c>
      <c r="BR78" s="2">
        <f t="shared" si="109"/>
        <v>0</v>
      </c>
      <c r="BS78" s="2">
        <f t="shared" si="110"/>
        <v>0</v>
      </c>
      <c r="BT78" s="2">
        <f t="shared" si="111"/>
        <v>0</v>
      </c>
      <c r="BU78" s="2">
        <f t="shared" si="112"/>
        <v>0</v>
      </c>
      <c r="BV78" s="2">
        <f t="shared" si="113"/>
        <v>0</v>
      </c>
      <c r="BW78" s="2">
        <f t="shared" si="114"/>
        <v>0</v>
      </c>
      <c r="BX78" s="2">
        <f t="shared" si="115"/>
        <v>0</v>
      </c>
      <c r="BY78" s="2">
        <f t="shared" si="116"/>
        <v>0</v>
      </c>
      <c r="BZ78" s="2">
        <f t="shared" si="117"/>
        <v>0</v>
      </c>
      <c r="CA78" s="2">
        <f t="shared" si="118"/>
        <v>0</v>
      </c>
      <c r="CB78" s="2">
        <f t="shared" si="119"/>
        <v>0</v>
      </c>
      <c r="CC78" s="2">
        <f t="shared" si="120"/>
        <v>0</v>
      </c>
      <c r="CD78" s="2">
        <f t="shared" si="121"/>
        <v>0</v>
      </c>
      <c r="CE78" s="2">
        <f t="shared" si="122"/>
        <v>0</v>
      </c>
      <c r="CF78" s="2">
        <f t="shared" si="123"/>
        <v>0</v>
      </c>
      <c r="CG78" s="2">
        <f t="shared" si="124"/>
        <v>0</v>
      </c>
      <c r="CH78" s="2">
        <f t="shared" si="125"/>
        <v>1</v>
      </c>
      <c r="CI78" s="2">
        <f t="shared" si="126"/>
        <v>0</v>
      </c>
      <c r="CJ78" s="2">
        <f t="shared" si="127"/>
        <v>0</v>
      </c>
      <c r="CK78" s="2">
        <f t="shared" si="128"/>
        <v>0</v>
      </c>
      <c r="CL78" s="2">
        <f t="shared" si="129"/>
        <v>1</v>
      </c>
      <c r="CM78" s="2">
        <f t="shared" si="130"/>
        <v>0</v>
      </c>
      <c r="CN78" s="2">
        <f t="shared" si="131"/>
        <v>0</v>
      </c>
      <c r="CO78" s="2">
        <f t="shared" si="132"/>
        <v>0</v>
      </c>
      <c r="CP78" s="2">
        <f t="shared" si="133"/>
        <v>0</v>
      </c>
      <c r="CQ78" s="2">
        <f t="shared" si="134"/>
        <v>0</v>
      </c>
      <c r="CR78" s="2">
        <f t="shared" si="135"/>
        <v>0</v>
      </c>
      <c r="CS78" s="2">
        <f t="shared" si="136"/>
        <v>0</v>
      </c>
      <c r="CT78" s="2">
        <f t="shared" si="137"/>
        <v>0</v>
      </c>
      <c r="CU78" s="2">
        <f t="shared" si="138"/>
        <v>1</v>
      </c>
      <c r="CV78" s="2">
        <f t="shared" si="139"/>
        <v>0</v>
      </c>
      <c r="CW78" s="2">
        <f t="shared" si="140"/>
        <v>1</v>
      </c>
      <c r="CX78" s="2">
        <f t="shared" si="141"/>
        <v>0</v>
      </c>
      <c r="CY78" s="2">
        <f t="shared" si="142"/>
        <v>0</v>
      </c>
      <c r="CZ78" s="2">
        <f t="shared" si="143"/>
        <v>0</v>
      </c>
    </row>
    <row r="79" spans="1:104" ht="69" x14ac:dyDescent="0.3">
      <c r="A79" s="2" t="s">
        <v>357</v>
      </c>
      <c r="B79" s="2" t="s">
        <v>358</v>
      </c>
      <c r="C79" s="2" t="s">
        <v>330</v>
      </c>
      <c r="D79" s="2" t="s">
        <v>359</v>
      </c>
      <c r="E79" s="2" t="s">
        <v>112</v>
      </c>
      <c r="F79" s="2">
        <f t="shared" si="144"/>
        <v>0</v>
      </c>
      <c r="G79" s="2">
        <f t="shared" si="145"/>
        <v>0</v>
      </c>
      <c r="H79" s="2">
        <f t="shared" si="146"/>
        <v>0</v>
      </c>
      <c r="I79" s="2">
        <f t="shared" si="147"/>
        <v>0</v>
      </c>
      <c r="J79" s="2">
        <f t="shared" si="148"/>
        <v>0</v>
      </c>
      <c r="K79" s="2">
        <f t="shared" si="149"/>
        <v>0</v>
      </c>
      <c r="L79" s="2">
        <f t="shared" si="150"/>
        <v>0</v>
      </c>
      <c r="M79" s="2">
        <f t="shared" si="151"/>
        <v>1</v>
      </c>
      <c r="P79" s="2" t="s">
        <v>139</v>
      </c>
      <c r="R79" s="2" t="s">
        <v>1050</v>
      </c>
      <c r="S79" s="2" t="s">
        <v>108</v>
      </c>
      <c r="V79" s="2" t="s">
        <v>1237</v>
      </c>
      <c r="Y79" s="2">
        <f t="shared" si="88"/>
        <v>0</v>
      </c>
      <c r="Z79" s="2">
        <f t="shared" si="89"/>
        <v>0</v>
      </c>
      <c r="AA79" s="2">
        <f t="shared" si="90"/>
        <v>1</v>
      </c>
      <c r="AB79" s="2">
        <f t="shared" si="91"/>
        <v>0</v>
      </c>
      <c r="AC79" s="2">
        <f t="shared" si="92"/>
        <v>1</v>
      </c>
      <c r="AD79" s="2">
        <f t="shared" si="152"/>
        <v>0</v>
      </c>
      <c r="AE79" s="2">
        <f t="shared" si="93"/>
        <v>0</v>
      </c>
      <c r="AF79" s="2">
        <f t="shared" si="153"/>
        <v>0</v>
      </c>
      <c r="AG79" s="2">
        <f t="shared" si="154"/>
        <v>0</v>
      </c>
      <c r="AH79" s="2">
        <f t="shared" si="155"/>
        <v>0</v>
      </c>
      <c r="AI79" s="2">
        <f t="shared" si="156"/>
        <v>0</v>
      </c>
      <c r="AJ79" s="2">
        <f t="shared" si="157"/>
        <v>0</v>
      </c>
      <c r="AK79" s="2">
        <f t="shared" si="158"/>
        <v>0</v>
      </c>
      <c r="AL79" s="2">
        <f t="shared" si="159"/>
        <v>0</v>
      </c>
      <c r="AM79" s="2">
        <f t="shared" si="160"/>
        <v>0</v>
      </c>
      <c r="AN79" s="2">
        <f t="shared" si="161"/>
        <v>0</v>
      </c>
      <c r="AO79" s="2">
        <f t="shared" si="162"/>
        <v>0</v>
      </c>
      <c r="AP79" s="2">
        <f t="shared" si="163"/>
        <v>0</v>
      </c>
      <c r="AQ79" s="2">
        <f t="shared" si="164"/>
        <v>0</v>
      </c>
      <c r="AR79" s="2">
        <f t="shared" si="165"/>
        <v>0</v>
      </c>
      <c r="AS79" s="2">
        <f t="shared" si="94"/>
        <v>0</v>
      </c>
      <c r="AT79" s="2">
        <f t="shared" si="166"/>
        <v>0</v>
      </c>
      <c r="AU79" s="2">
        <f t="shared" si="167"/>
        <v>0</v>
      </c>
      <c r="AV79" s="2">
        <f t="shared" si="168"/>
        <v>0</v>
      </c>
      <c r="AW79" s="2">
        <f t="shared" si="169"/>
        <v>0</v>
      </c>
      <c r="AX79" s="2">
        <f t="shared" si="170"/>
        <v>0</v>
      </c>
      <c r="AY79" s="2">
        <f t="shared" si="171"/>
        <v>0</v>
      </c>
      <c r="AZ79" s="2">
        <f t="shared" si="172"/>
        <v>0</v>
      </c>
      <c r="BA79" s="2">
        <f t="shared" si="173"/>
        <v>0</v>
      </c>
      <c r="BB79" s="2">
        <f t="shared" si="174"/>
        <v>0</v>
      </c>
      <c r="BC79" s="2">
        <f t="shared" si="175"/>
        <v>0</v>
      </c>
      <c r="BD79" s="2">
        <f t="shared" si="95"/>
        <v>0</v>
      </c>
      <c r="BE79" s="2">
        <f t="shared" si="96"/>
        <v>0</v>
      </c>
      <c r="BF79" s="2">
        <f t="shared" si="97"/>
        <v>0</v>
      </c>
      <c r="BG79" s="2">
        <f t="shared" si="98"/>
        <v>0</v>
      </c>
      <c r="BH79" s="2">
        <f t="shared" si="99"/>
        <v>0</v>
      </c>
      <c r="BI79" s="2">
        <f t="shared" si="100"/>
        <v>0</v>
      </c>
      <c r="BJ79" s="2">
        <f t="shared" si="101"/>
        <v>0</v>
      </c>
      <c r="BK79" s="2">
        <f t="shared" si="102"/>
        <v>0</v>
      </c>
      <c r="BL79" s="2">
        <f t="shared" si="103"/>
        <v>0</v>
      </c>
      <c r="BM79" s="2">
        <f t="shared" si="104"/>
        <v>0</v>
      </c>
      <c r="BN79" s="2">
        <f t="shared" si="105"/>
        <v>0</v>
      </c>
      <c r="BO79" s="2">
        <f t="shared" si="106"/>
        <v>0</v>
      </c>
      <c r="BP79" s="2">
        <f t="shared" si="107"/>
        <v>0</v>
      </c>
      <c r="BQ79" s="2">
        <f t="shared" si="108"/>
        <v>0</v>
      </c>
      <c r="BR79" s="2">
        <f t="shared" si="109"/>
        <v>1</v>
      </c>
      <c r="BS79" s="2">
        <f t="shared" si="110"/>
        <v>0</v>
      </c>
      <c r="BT79" s="2">
        <f t="shared" si="111"/>
        <v>0</v>
      </c>
      <c r="BU79" s="2">
        <f t="shared" si="112"/>
        <v>0</v>
      </c>
      <c r="BV79" s="2">
        <f t="shared" si="113"/>
        <v>0</v>
      </c>
      <c r="BW79" s="2">
        <f t="shared" si="114"/>
        <v>0</v>
      </c>
      <c r="BX79" s="2">
        <f t="shared" si="115"/>
        <v>0</v>
      </c>
      <c r="BY79" s="2">
        <f t="shared" si="116"/>
        <v>0</v>
      </c>
      <c r="BZ79" s="2">
        <f t="shared" si="117"/>
        <v>0</v>
      </c>
      <c r="CA79" s="2">
        <f t="shared" si="118"/>
        <v>0</v>
      </c>
      <c r="CB79" s="2">
        <f t="shared" si="119"/>
        <v>0</v>
      </c>
      <c r="CC79" s="2">
        <f t="shared" si="120"/>
        <v>0</v>
      </c>
      <c r="CD79" s="2">
        <f t="shared" si="121"/>
        <v>0</v>
      </c>
      <c r="CE79" s="2">
        <f t="shared" si="122"/>
        <v>0</v>
      </c>
      <c r="CF79" s="2">
        <f t="shared" si="123"/>
        <v>0</v>
      </c>
      <c r="CG79" s="2">
        <f t="shared" si="124"/>
        <v>0</v>
      </c>
      <c r="CH79" s="2">
        <f t="shared" si="125"/>
        <v>0</v>
      </c>
      <c r="CI79" s="2">
        <f t="shared" si="126"/>
        <v>0</v>
      </c>
      <c r="CJ79" s="2">
        <f t="shared" si="127"/>
        <v>0</v>
      </c>
      <c r="CK79" s="2">
        <f t="shared" si="128"/>
        <v>0</v>
      </c>
      <c r="CL79" s="2">
        <f t="shared" si="129"/>
        <v>0</v>
      </c>
      <c r="CM79" s="2">
        <f t="shared" si="130"/>
        <v>0</v>
      </c>
      <c r="CN79" s="2">
        <f t="shared" si="131"/>
        <v>0</v>
      </c>
      <c r="CO79" s="2">
        <f t="shared" si="132"/>
        <v>0</v>
      </c>
      <c r="CP79" s="2">
        <f t="shared" si="133"/>
        <v>0</v>
      </c>
      <c r="CQ79" s="2">
        <f t="shared" si="134"/>
        <v>0</v>
      </c>
      <c r="CR79" s="2">
        <f t="shared" si="135"/>
        <v>0</v>
      </c>
      <c r="CS79" s="2">
        <f t="shared" si="136"/>
        <v>0</v>
      </c>
      <c r="CT79" s="2">
        <f t="shared" si="137"/>
        <v>0</v>
      </c>
      <c r="CU79" s="2">
        <f t="shared" si="138"/>
        <v>1</v>
      </c>
      <c r="CV79" s="2">
        <f t="shared" si="139"/>
        <v>0</v>
      </c>
      <c r="CW79" s="2">
        <f t="shared" si="140"/>
        <v>1</v>
      </c>
      <c r="CX79" s="2">
        <f t="shared" si="141"/>
        <v>0</v>
      </c>
      <c r="CY79" s="2">
        <f t="shared" si="142"/>
        <v>0</v>
      </c>
      <c r="CZ79" s="2">
        <f t="shared" si="143"/>
        <v>1</v>
      </c>
    </row>
    <row r="80" spans="1:104" ht="69" x14ac:dyDescent="0.3">
      <c r="A80" s="2" t="s">
        <v>360</v>
      </c>
      <c r="B80" s="2" t="s">
        <v>361</v>
      </c>
      <c r="C80" s="2" t="s">
        <v>330</v>
      </c>
      <c r="D80" s="2">
        <v>40</v>
      </c>
      <c r="E80" s="2" t="s">
        <v>112</v>
      </c>
      <c r="F80" s="2">
        <f t="shared" si="144"/>
        <v>0</v>
      </c>
      <c r="G80" s="2">
        <f t="shared" si="145"/>
        <v>0</v>
      </c>
      <c r="H80" s="2">
        <f t="shared" si="146"/>
        <v>0</v>
      </c>
      <c r="I80" s="2">
        <f t="shared" si="147"/>
        <v>0</v>
      </c>
      <c r="J80" s="2">
        <f t="shared" si="148"/>
        <v>0</v>
      </c>
      <c r="K80" s="2">
        <f t="shared" si="149"/>
        <v>0</v>
      </c>
      <c r="L80" s="2">
        <f t="shared" si="150"/>
        <v>0</v>
      </c>
      <c r="M80" s="2">
        <f t="shared" si="151"/>
        <v>1</v>
      </c>
      <c r="N80" s="2" t="s">
        <v>362</v>
      </c>
      <c r="P80" s="2" t="s">
        <v>476</v>
      </c>
      <c r="R80" s="2" t="s">
        <v>58</v>
      </c>
      <c r="S80" s="2" t="s">
        <v>108</v>
      </c>
      <c r="V80" s="2" t="s">
        <v>1237</v>
      </c>
      <c r="Y80" s="2">
        <f t="shared" si="88"/>
        <v>1</v>
      </c>
      <c r="Z80" s="2">
        <f t="shared" si="89"/>
        <v>0</v>
      </c>
      <c r="AA80" s="2">
        <f t="shared" si="90"/>
        <v>1</v>
      </c>
      <c r="AB80" s="2">
        <f t="shared" si="91"/>
        <v>0</v>
      </c>
      <c r="AC80" s="2">
        <f t="shared" si="92"/>
        <v>1</v>
      </c>
      <c r="AD80" s="2">
        <f t="shared" si="152"/>
        <v>0</v>
      </c>
      <c r="AE80" s="2">
        <f t="shared" si="93"/>
        <v>0</v>
      </c>
      <c r="AF80" s="2">
        <f t="shared" si="153"/>
        <v>0</v>
      </c>
      <c r="AG80" s="2">
        <f t="shared" si="154"/>
        <v>0</v>
      </c>
      <c r="AH80" s="2">
        <f t="shared" si="155"/>
        <v>0</v>
      </c>
      <c r="AI80" s="2">
        <f t="shared" si="156"/>
        <v>0</v>
      </c>
      <c r="AJ80" s="2">
        <f t="shared" si="157"/>
        <v>0</v>
      </c>
      <c r="AK80" s="2">
        <f t="shared" si="158"/>
        <v>0</v>
      </c>
      <c r="AL80" s="2">
        <f t="shared" si="159"/>
        <v>0</v>
      </c>
      <c r="AM80" s="2">
        <f t="shared" si="160"/>
        <v>0</v>
      </c>
      <c r="AN80" s="2">
        <f t="shared" si="161"/>
        <v>0</v>
      </c>
      <c r="AO80" s="2">
        <f t="shared" si="162"/>
        <v>0</v>
      </c>
      <c r="AP80" s="2">
        <f t="shared" si="163"/>
        <v>0</v>
      </c>
      <c r="AQ80" s="2">
        <f t="shared" si="164"/>
        <v>0</v>
      </c>
      <c r="AR80" s="2">
        <f t="shared" si="165"/>
        <v>0</v>
      </c>
      <c r="AS80" s="2">
        <f t="shared" si="94"/>
        <v>0</v>
      </c>
      <c r="AT80" s="2">
        <f t="shared" si="166"/>
        <v>0</v>
      </c>
      <c r="AU80" s="2">
        <f t="shared" si="167"/>
        <v>0</v>
      </c>
      <c r="AV80" s="2">
        <f t="shared" si="168"/>
        <v>0</v>
      </c>
      <c r="AW80" s="2">
        <f t="shared" si="169"/>
        <v>0</v>
      </c>
      <c r="AX80" s="2">
        <f t="shared" si="170"/>
        <v>0</v>
      </c>
      <c r="AY80" s="2">
        <f t="shared" si="171"/>
        <v>0</v>
      </c>
      <c r="AZ80" s="2">
        <f t="shared" si="172"/>
        <v>0</v>
      </c>
      <c r="BA80" s="2">
        <f t="shared" si="173"/>
        <v>0</v>
      </c>
      <c r="BB80" s="2">
        <f t="shared" si="174"/>
        <v>0</v>
      </c>
      <c r="BC80" s="2">
        <f t="shared" si="175"/>
        <v>0</v>
      </c>
      <c r="BD80" s="2">
        <f t="shared" si="95"/>
        <v>0</v>
      </c>
      <c r="BE80" s="2">
        <f t="shared" si="96"/>
        <v>1</v>
      </c>
      <c r="BF80" s="2">
        <f t="shared" si="97"/>
        <v>0</v>
      </c>
      <c r="BG80" s="2">
        <f t="shared" si="98"/>
        <v>0</v>
      </c>
      <c r="BH80" s="2">
        <f t="shared" si="99"/>
        <v>1</v>
      </c>
      <c r="BI80" s="2">
        <f t="shared" si="100"/>
        <v>0</v>
      </c>
      <c r="BJ80" s="2">
        <f t="shared" si="101"/>
        <v>0</v>
      </c>
      <c r="BK80" s="2">
        <f t="shared" si="102"/>
        <v>1</v>
      </c>
      <c r="BL80" s="2">
        <f t="shared" si="103"/>
        <v>0</v>
      </c>
      <c r="BM80" s="2">
        <f t="shared" si="104"/>
        <v>0</v>
      </c>
      <c r="BN80" s="2">
        <f t="shared" si="105"/>
        <v>0</v>
      </c>
      <c r="BO80" s="2">
        <f t="shared" si="106"/>
        <v>0</v>
      </c>
      <c r="BP80" s="2">
        <f t="shared" si="107"/>
        <v>0</v>
      </c>
      <c r="BQ80" s="2">
        <f t="shared" si="108"/>
        <v>0</v>
      </c>
      <c r="BR80" s="2">
        <f t="shared" si="109"/>
        <v>1</v>
      </c>
      <c r="BS80" s="2">
        <f t="shared" si="110"/>
        <v>1</v>
      </c>
      <c r="BT80" s="2">
        <f t="shared" si="111"/>
        <v>0</v>
      </c>
      <c r="BU80" s="2">
        <f t="shared" si="112"/>
        <v>0</v>
      </c>
      <c r="BV80" s="2">
        <f t="shared" si="113"/>
        <v>0</v>
      </c>
      <c r="BW80" s="2">
        <f t="shared" si="114"/>
        <v>0</v>
      </c>
      <c r="BX80" s="2">
        <f t="shared" si="115"/>
        <v>0</v>
      </c>
      <c r="BY80" s="2">
        <f t="shared" si="116"/>
        <v>0</v>
      </c>
      <c r="BZ80" s="2">
        <f t="shared" si="117"/>
        <v>0</v>
      </c>
      <c r="CA80" s="2">
        <f t="shared" si="118"/>
        <v>0</v>
      </c>
      <c r="CB80" s="2">
        <f t="shared" si="119"/>
        <v>0</v>
      </c>
      <c r="CC80" s="2">
        <f t="shared" si="120"/>
        <v>0</v>
      </c>
      <c r="CD80" s="2">
        <f t="shared" si="121"/>
        <v>0</v>
      </c>
      <c r="CE80" s="2">
        <f t="shared" si="122"/>
        <v>0</v>
      </c>
      <c r="CF80" s="2">
        <f t="shared" si="123"/>
        <v>0</v>
      </c>
      <c r="CG80" s="2">
        <f t="shared" si="124"/>
        <v>0</v>
      </c>
      <c r="CH80" s="2">
        <f t="shared" si="125"/>
        <v>0</v>
      </c>
      <c r="CI80" s="2">
        <f t="shared" si="126"/>
        <v>0</v>
      </c>
      <c r="CJ80" s="2">
        <f t="shared" si="127"/>
        <v>0</v>
      </c>
      <c r="CK80" s="2">
        <f t="shared" si="128"/>
        <v>0</v>
      </c>
      <c r="CL80" s="2">
        <f t="shared" si="129"/>
        <v>1</v>
      </c>
      <c r="CM80" s="2">
        <f t="shared" si="130"/>
        <v>0</v>
      </c>
      <c r="CN80" s="2">
        <f t="shared" si="131"/>
        <v>0</v>
      </c>
      <c r="CO80" s="2">
        <f t="shared" si="132"/>
        <v>0</v>
      </c>
      <c r="CP80" s="2">
        <f t="shared" si="133"/>
        <v>0</v>
      </c>
      <c r="CQ80" s="2">
        <f t="shared" si="134"/>
        <v>0</v>
      </c>
      <c r="CR80" s="2">
        <f t="shared" si="135"/>
        <v>0</v>
      </c>
      <c r="CS80" s="2">
        <f t="shared" si="136"/>
        <v>0</v>
      </c>
      <c r="CT80" s="2">
        <f t="shared" si="137"/>
        <v>0</v>
      </c>
      <c r="CU80" s="2">
        <f t="shared" si="138"/>
        <v>0</v>
      </c>
      <c r="CV80" s="2">
        <f t="shared" si="139"/>
        <v>0</v>
      </c>
      <c r="CW80" s="2">
        <f t="shared" si="140"/>
        <v>0</v>
      </c>
      <c r="CX80" s="2">
        <f t="shared" si="141"/>
        <v>0</v>
      </c>
      <c r="CY80" s="2">
        <f t="shared" si="142"/>
        <v>0</v>
      </c>
      <c r="CZ80" s="2">
        <f t="shared" si="143"/>
        <v>0</v>
      </c>
    </row>
    <row r="81" spans="1:104" ht="27.6" x14ac:dyDescent="0.3">
      <c r="A81" s="2" t="s">
        <v>365</v>
      </c>
      <c r="B81" s="2" t="s">
        <v>377</v>
      </c>
      <c r="C81" s="2" t="s">
        <v>364</v>
      </c>
      <c r="D81" s="2" t="s">
        <v>366</v>
      </c>
      <c r="E81" s="2" t="s">
        <v>112</v>
      </c>
      <c r="F81" s="2">
        <f t="shared" si="144"/>
        <v>0</v>
      </c>
      <c r="G81" s="2">
        <f t="shared" si="145"/>
        <v>0</v>
      </c>
      <c r="H81" s="2">
        <f t="shared" si="146"/>
        <v>0</v>
      </c>
      <c r="I81" s="2">
        <f t="shared" si="147"/>
        <v>0</v>
      </c>
      <c r="J81" s="2">
        <f t="shared" si="148"/>
        <v>0</v>
      </c>
      <c r="K81" s="2">
        <f t="shared" si="149"/>
        <v>0</v>
      </c>
      <c r="L81" s="2">
        <f t="shared" si="150"/>
        <v>0</v>
      </c>
      <c r="M81" s="2">
        <f t="shared" si="151"/>
        <v>1</v>
      </c>
      <c r="O81" s="2" t="s">
        <v>26</v>
      </c>
      <c r="S81" s="2" t="s">
        <v>108</v>
      </c>
      <c r="V81" s="2" t="s">
        <v>1239</v>
      </c>
      <c r="W81" s="2" t="s">
        <v>236</v>
      </c>
      <c r="X81" s="2" t="s">
        <v>89</v>
      </c>
      <c r="Y81" s="2">
        <f t="shared" si="88"/>
        <v>0</v>
      </c>
      <c r="Z81" s="2">
        <f t="shared" si="89"/>
        <v>1</v>
      </c>
      <c r="AA81" s="2">
        <f t="shared" si="90"/>
        <v>0</v>
      </c>
      <c r="AB81" s="2">
        <f t="shared" si="91"/>
        <v>0</v>
      </c>
      <c r="AC81" s="2">
        <f t="shared" si="92"/>
        <v>0</v>
      </c>
      <c r="AD81" s="2">
        <f t="shared" si="152"/>
        <v>0</v>
      </c>
      <c r="AE81" s="2">
        <f t="shared" si="93"/>
        <v>1</v>
      </c>
      <c r="AF81" s="2">
        <f t="shared" si="153"/>
        <v>0</v>
      </c>
      <c r="AG81" s="2">
        <f t="shared" si="154"/>
        <v>0</v>
      </c>
      <c r="AH81" s="2">
        <f t="shared" si="155"/>
        <v>0</v>
      </c>
      <c r="AI81" s="2">
        <f t="shared" si="156"/>
        <v>0</v>
      </c>
      <c r="AJ81" s="2">
        <f t="shared" si="157"/>
        <v>0</v>
      </c>
      <c r="AK81" s="2">
        <f t="shared" si="158"/>
        <v>0</v>
      </c>
      <c r="AL81" s="2">
        <f t="shared" si="159"/>
        <v>0</v>
      </c>
      <c r="AM81" s="2">
        <f t="shared" si="160"/>
        <v>0</v>
      </c>
      <c r="AN81" s="2">
        <f t="shared" si="161"/>
        <v>0</v>
      </c>
      <c r="AO81" s="2">
        <f t="shared" si="162"/>
        <v>0</v>
      </c>
      <c r="AP81" s="2">
        <f t="shared" si="163"/>
        <v>0</v>
      </c>
      <c r="AQ81" s="2">
        <f t="shared" si="164"/>
        <v>0</v>
      </c>
      <c r="AR81" s="2">
        <f t="shared" si="165"/>
        <v>0</v>
      </c>
      <c r="AS81" s="2">
        <f t="shared" si="94"/>
        <v>0</v>
      </c>
      <c r="AT81" s="2">
        <f t="shared" si="166"/>
        <v>1</v>
      </c>
      <c r="AU81" s="2">
        <f t="shared" si="167"/>
        <v>0</v>
      </c>
      <c r="AV81" s="2">
        <f t="shared" si="168"/>
        <v>0</v>
      </c>
      <c r="AW81" s="2">
        <f t="shared" si="169"/>
        <v>0</v>
      </c>
      <c r="AX81" s="2">
        <f t="shared" si="170"/>
        <v>0</v>
      </c>
      <c r="AY81" s="2">
        <f t="shared" si="171"/>
        <v>0</v>
      </c>
      <c r="AZ81" s="2">
        <f t="shared" si="172"/>
        <v>0</v>
      </c>
      <c r="BA81" s="2">
        <f t="shared" si="173"/>
        <v>0</v>
      </c>
      <c r="BB81" s="2">
        <f t="shared" si="174"/>
        <v>0</v>
      </c>
      <c r="BC81" s="2">
        <f t="shared" si="175"/>
        <v>1</v>
      </c>
      <c r="BD81" s="2">
        <f t="shared" si="95"/>
        <v>0</v>
      </c>
      <c r="BE81" s="2">
        <f t="shared" si="96"/>
        <v>0</v>
      </c>
      <c r="BF81" s="2">
        <f t="shared" si="97"/>
        <v>0</v>
      </c>
      <c r="BG81" s="2">
        <f t="shared" si="98"/>
        <v>0</v>
      </c>
      <c r="BH81" s="2">
        <f t="shared" si="99"/>
        <v>0</v>
      </c>
      <c r="BI81" s="2">
        <f t="shared" si="100"/>
        <v>0</v>
      </c>
      <c r="BJ81" s="2">
        <f t="shared" si="101"/>
        <v>0</v>
      </c>
      <c r="BK81" s="2">
        <f t="shared" si="102"/>
        <v>0</v>
      </c>
      <c r="BL81" s="2">
        <f t="shared" si="103"/>
        <v>0</v>
      </c>
      <c r="BM81" s="2">
        <f t="shared" si="104"/>
        <v>0</v>
      </c>
      <c r="BN81" s="2">
        <f t="shared" si="105"/>
        <v>0</v>
      </c>
      <c r="BO81" s="2">
        <f t="shared" si="106"/>
        <v>0</v>
      </c>
      <c r="BP81" s="2">
        <f t="shared" si="107"/>
        <v>0</v>
      </c>
      <c r="BQ81" s="2">
        <f t="shared" si="108"/>
        <v>0</v>
      </c>
      <c r="BR81" s="2">
        <f t="shared" si="109"/>
        <v>0</v>
      </c>
      <c r="BS81" s="2">
        <f t="shared" si="110"/>
        <v>0</v>
      </c>
      <c r="BT81" s="2">
        <f t="shared" si="111"/>
        <v>0</v>
      </c>
      <c r="BU81" s="2">
        <f t="shared" si="112"/>
        <v>0</v>
      </c>
      <c r="BV81" s="2">
        <f t="shared" si="113"/>
        <v>0</v>
      </c>
      <c r="BW81" s="2">
        <f t="shared" si="114"/>
        <v>0</v>
      </c>
      <c r="BX81" s="2">
        <f t="shared" si="115"/>
        <v>0</v>
      </c>
      <c r="BY81" s="2">
        <f t="shared" si="116"/>
        <v>0</v>
      </c>
      <c r="BZ81" s="2">
        <f t="shared" si="117"/>
        <v>0</v>
      </c>
      <c r="CA81" s="2">
        <f t="shared" si="118"/>
        <v>0</v>
      </c>
      <c r="CB81" s="2">
        <f t="shared" si="119"/>
        <v>0</v>
      </c>
      <c r="CC81" s="2">
        <f t="shared" si="120"/>
        <v>0</v>
      </c>
      <c r="CD81" s="2">
        <f t="shared" si="121"/>
        <v>0</v>
      </c>
      <c r="CE81" s="2">
        <f t="shared" si="122"/>
        <v>0</v>
      </c>
      <c r="CF81" s="2">
        <f t="shared" si="123"/>
        <v>1</v>
      </c>
      <c r="CG81" s="2">
        <f t="shared" si="124"/>
        <v>0</v>
      </c>
      <c r="CH81" s="2">
        <f t="shared" si="125"/>
        <v>0</v>
      </c>
      <c r="CI81" s="2">
        <f t="shared" si="126"/>
        <v>0</v>
      </c>
      <c r="CJ81" s="2">
        <f t="shared" si="127"/>
        <v>0</v>
      </c>
      <c r="CK81" s="2">
        <f t="shared" si="128"/>
        <v>0</v>
      </c>
      <c r="CL81" s="2">
        <f t="shared" si="129"/>
        <v>0</v>
      </c>
      <c r="CM81" s="2">
        <f t="shared" si="130"/>
        <v>0</v>
      </c>
      <c r="CN81" s="2">
        <f t="shared" si="131"/>
        <v>0</v>
      </c>
      <c r="CO81" s="2">
        <f t="shared" si="132"/>
        <v>0</v>
      </c>
      <c r="CP81" s="2">
        <f t="shared" si="133"/>
        <v>0</v>
      </c>
      <c r="CQ81" s="2">
        <f t="shared" si="134"/>
        <v>0</v>
      </c>
      <c r="CR81" s="2">
        <f t="shared" si="135"/>
        <v>0</v>
      </c>
      <c r="CS81" s="2">
        <f t="shared" si="136"/>
        <v>0</v>
      </c>
      <c r="CT81" s="2">
        <f t="shared" si="137"/>
        <v>0</v>
      </c>
      <c r="CU81" s="2">
        <f t="shared" si="138"/>
        <v>0</v>
      </c>
      <c r="CV81" s="2">
        <f t="shared" si="139"/>
        <v>0</v>
      </c>
      <c r="CW81" s="2">
        <f t="shared" si="140"/>
        <v>0</v>
      </c>
      <c r="CX81" s="2">
        <f t="shared" si="141"/>
        <v>0</v>
      </c>
      <c r="CY81" s="2">
        <f t="shared" si="142"/>
        <v>0</v>
      </c>
      <c r="CZ81" s="2">
        <f t="shared" si="143"/>
        <v>0</v>
      </c>
    </row>
    <row r="82" spans="1:104" ht="69" x14ac:dyDescent="0.3">
      <c r="A82" s="2" t="s">
        <v>1175</v>
      </c>
      <c r="B82" s="2" t="s">
        <v>378</v>
      </c>
      <c r="C82" s="2" t="s">
        <v>367</v>
      </c>
      <c r="D82" s="2">
        <v>2</v>
      </c>
      <c r="E82" s="2" t="s">
        <v>5</v>
      </c>
      <c r="F82" s="2">
        <f t="shared" si="144"/>
        <v>1</v>
      </c>
      <c r="G82" s="2">
        <f t="shared" si="145"/>
        <v>0</v>
      </c>
      <c r="H82" s="2">
        <f t="shared" si="146"/>
        <v>0</v>
      </c>
      <c r="I82" s="2">
        <f t="shared" si="147"/>
        <v>0</v>
      </c>
      <c r="J82" s="2">
        <f t="shared" si="148"/>
        <v>0</v>
      </c>
      <c r="K82" s="2">
        <f t="shared" si="149"/>
        <v>0</v>
      </c>
      <c r="L82" s="2">
        <f t="shared" si="150"/>
        <v>0</v>
      </c>
      <c r="M82" s="2">
        <f t="shared" si="151"/>
        <v>0</v>
      </c>
      <c r="N82" s="2" t="s">
        <v>40</v>
      </c>
      <c r="S82" s="2" t="s">
        <v>108</v>
      </c>
      <c r="V82" s="2" t="s">
        <v>1237</v>
      </c>
      <c r="Y82" s="2">
        <f t="shared" si="88"/>
        <v>1</v>
      </c>
      <c r="Z82" s="2">
        <f t="shared" si="89"/>
        <v>0</v>
      </c>
      <c r="AA82" s="2">
        <f t="shared" si="90"/>
        <v>0</v>
      </c>
      <c r="AB82" s="2">
        <f t="shared" si="91"/>
        <v>0</v>
      </c>
      <c r="AC82" s="2">
        <f t="shared" si="92"/>
        <v>0</v>
      </c>
      <c r="AD82" s="2">
        <f t="shared" si="152"/>
        <v>0</v>
      </c>
      <c r="AE82" s="2">
        <f t="shared" si="93"/>
        <v>0</v>
      </c>
      <c r="AF82" s="2">
        <f t="shared" si="153"/>
        <v>0</v>
      </c>
      <c r="AG82" s="2">
        <f t="shared" si="154"/>
        <v>0</v>
      </c>
      <c r="AH82" s="2">
        <f t="shared" si="155"/>
        <v>0</v>
      </c>
      <c r="AI82" s="2">
        <f t="shared" si="156"/>
        <v>0</v>
      </c>
      <c r="AJ82" s="2">
        <f t="shared" si="157"/>
        <v>0</v>
      </c>
      <c r="AK82" s="2">
        <f t="shared" si="158"/>
        <v>0</v>
      </c>
      <c r="AL82" s="2">
        <f t="shared" si="159"/>
        <v>0</v>
      </c>
      <c r="AM82" s="2">
        <f t="shared" si="160"/>
        <v>0</v>
      </c>
      <c r="AN82" s="2">
        <f t="shared" si="161"/>
        <v>0</v>
      </c>
      <c r="AO82" s="2">
        <f t="shared" si="162"/>
        <v>0</v>
      </c>
      <c r="AP82" s="2">
        <f t="shared" si="163"/>
        <v>0</v>
      </c>
      <c r="AQ82" s="2">
        <f t="shared" si="164"/>
        <v>0</v>
      </c>
      <c r="AR82" s="2">
        <f t="shared" si="165"/>
        <v>0</v>
      </c>
      <c r="AS82" s="2">
        <f t="shared" si="94"/>
        <v>0</v>
      </c>
      <c r="AT82" s="2">
        <f t="shared" si="166"/>
        <v>0</v>
      </c>
      <c r="AU82" s="2">
        <f t="shared" si="167"/>
        <v>0</v>
      </c>
      <c r="AV82" s="2">
        <f t="shared" si="168"/>
        <v>0</v>
      </c>
      <c r="AW82" s="2">
        <f t="shared" si="169"/>
        <v>0</v>
      </c>
      <c r="AX82" s="2">
        <f t="shared" si="170"/>
        <v>0</v>
      </c>
      <c r="AY82" s="2">
        <f t="shared" si="171"/>
        <v>0</v>
      </c>
      <c r="AZ82" s="2">
        <f t="shared" si="172"/>
        <v>0</v>
      </c>
      <c r="BA82" s="2">
        <f t="shared" si="173"/>
        <v>0</v>
      </c>
      <c r="BB82" s="2">
        <f t="shared" si="174"/>
        <v>0</v>
      </c>
      <c r="BC82" s="2">
        <f t="shared" si="175"/>
        <v>0</v>
      </c>
      <c r="BD82" s="2">
        <f t="shared" si="95"/>
        <v>1</v>
      </c>
      <c r="BE82" s="2">
        <f t="shared" si="96"/>
        <v>0</v>
      </c>
      <c r="BF82" s="2">
        <f t="shared" si="97"/>
        <v>0</v>
      </c>
      <c r="BG82" s="2">
        <f t="shared" si="98"/>
        <v>0</v>
      </c>
      <c r="BH82" s="2">
        <f t="shared" si="99"/>
        <v>0</v>
      </c>
      <c r="BI82" s="2">
        <f t="shared" si="100"/>
        <v>0</v>
      </c>
      <c r="BJ82" s="2">
        <f t="shared" si="101"/>
        <v>0</v>
      </c>
      <c r="BK82" s="2">
        <f t="shared" si="102"/>
        <v>0</v>
      </c>
      <c r="BL82" s="2">
        <f t="shared" si="103"/>
        <v>0</v>
      </c>
      <c r="BM82" s="2">
        <f t="shared" si="104"/>
        <v>0</v>
      </c>
      <c r="BN82" s="2">
        <f t="shared" si="105"/>
        <v>0</v>
      </c>
      <c r="BO82" s="2">
        <f t="shared" si="106"/>
        <v>0</v>
      </c>
      <c r="BP82" s="2">
        <f t="shared" si="107"/>
        <v>0</v>
      </c>
      <c r="BQ82" s="2">
        <f t="shared" si="108"/>
        <v>0</v>
      </c>
      <c r="BR82" s="2">
        <f t="shared" si="109"/>
        <v>0</v>
      </c>
      <c r="BS82" s="2">
        <f t="shared" si="110"/>
        <v>0</v>
      </c>
      <c r="BT82" s="2">
        <f t="shared" si="111"/>
        <v>0</v>
      </c>
      <c r="BU82" s="2">
        <f t="shared" si="112"/>
        <v>0</v>
      </c>
      <c r="BV82" s="2">
        <f t="shared" si="113"/>
        <v>0</v>
      </c>
      <c r="BW82" s="2">
        <f t="shared" si="114"/>
        <v>0</v>
      </c>
      <c r="BX82" s="2">
        <f t="shared" si="115"/>
        <v>0</v>
      </c>
      <c r="BY82" s="2">
        <f t="shared" si="116"/>
        <v>0</v>
      </c>
      <c r="BZ82" s="2">
        <f t="shared" si="117"/>
        <v>0</v>
      </c>
      <c r="CA82" s="2">
        <f t="shared" si="118"/>
        <v>0</v>
      </c>
      <c r="CB82" s="2">
        <f t="shared" si="119"/>
        <v>0</v>
      </c>
      <c r="CC82" s="2">
        <f t="shared" si="120"/>
        <v>0</v>
      </c>
      <c r="CD82" s="2">
        <f t="shared" si="121"/>
        <v>0</v>
      </c>
      <c r="CE82" s="2">
        <f t="shared" si="122"/>
        <v>0</v>
      </c>
      <c r="CF82" s="2">
        <f t="shared" si="123"/>
        <v>0</v>
      </c>
      <c r="CG82" s="2">
        <f t="shared" si="124"/>
        <v>0</v>
      </c>
      <c r="CH82" s="2">
        <f t="shared" si="125"/>
        <v>0</v>
      </c>
      <c r="CI82" s="2">
        <f t="shared" si="126"/>
        <v>0</v>
      </c>
      <c r="CJ82" s="2">
        <f t="shared" si="127"/>
        <v>0</v>
      </c>
      <c r="CK82" s="2">
        <f t="shared" si="128"/>
        <v>0</v>
      </c>
      <c r="CL82" s="2">
        <f t="shared" si="129"/>
        <v>0</v>
      </c>
      <c r="CM82" s="2">
        <f t="shared" si="130"/>
        <v>0</v>
      </c>
      <c r="CN82" s="2">
        <f t="shared" si="131"/>
        <v>0</v>
      </c>
      <c r="CO82" s="2">
        <f t="shared" si="132"/>
        <v>0</v>
      </c>
      <c r="CP82" s="2">
        <f t="shared" si="133"/>
        <v>0</v>
      </c>
      <c r="CQ82" s="2">
        <f t="shared" si="134"/>
        <v>0</v>
      </c>
      <c r="CR82" s="2">
        <f t="shared" si="135"/>
        <v>0</v>
      </c>
      <c r="CS82" s="2">
        <f t="shared" si="136"/>
        <v>0</v>
      </c>
      <c r="CT82" s="2">
        <f t="shared" si="137"/>
        <v>0</v>
      </c>
      <c r="CU82" s="2">
        <f t="shared" si="138"/>
        <v>0</v>
      </c>
      <c r="CV82" s="2">
        <f t="shared" si="139"/>
        <v>0</v>
      </c>
      <c r="CW82" s="2">
        <f t="shared" si="140"/>
        <v>0</v>
      </c>
      <c r="CX82" s="2">
        <f t="shared" si="141"/>
        <v>0</v>
      </c>
      <c r="CY82" s="2">
        <f t="shared" si="142"/>
        <v>0</v>
      </c>
      <c r="CZ82" s="2">
        <f t="shared" si="143"/>
        <v>0</v>
      </c>
    </row>
    <row r="83" spans="1:104" ht="144" customHeight="1" x14ac:dyDescent="0.3">
      <c r="A83" s="2" t="s">
        <v>368</v>
      </c>
      <c r="B83" s="2" t="s">
        <v>379</v>
      </c>
      <c r="C83" s="2" t="s">
        <v>1242</v>
      </c>
      <c r="D83" s="2">
        <v>1</v>
      </c>
      <c r="E83" s="2" t="s">
        <v>369</v>
      </c>
      <c r="F83" s="2">
        <f t="shared" si="144"/>
        <v>1</v>
      </c>
      <c r="G83" s="2">
        <f t="shared" si="145"/>
        <v>1</v>
      </c>
      <c r="H83" s="2">
        <f t="shared" si="146"/>
        <v>0</v>
      </c>
      <c r="I83" s="2">
        <f t="shared" si="147"/>
        <v>0</v>
      </c>
      <c r="J83" s="2">
        <f t="shared" si="148"/>
        <v>0</v>
      </c>
      <c r="K83" s="2">
        <f t="shared" si="149"/>
        <v>0</v>
      </c>
      <c r="L83" s="2">
        <f t="shared" si="150"/>
        <v>0</v>
      </c>
      <c r="M83" s="2">
        <f t="shared" si="151"/>
        <v>0</v>
      </c>
      <c r="N83" s="2" t="s">
        <v>124</v>
      </c>
      <c r="S83" s="2" t="s">
        <v>108</v>
      </c>
      <c r="V83" s="2" t="s">
        <v>1239</v>
      </c>
      <c r="W83" s="2" t="s">
        <v>81</v>
      </c>
      <c r="X83" s="2" t="s">
        <v>88</v>
      </c>
      <c r="Y83" s="2">
        <f t="shared" si="88"/>
        <v>1</v>
      </c>
      <c r="Z83" s="2">
        <f t="shared" si="89"/>
        <v>0</v>
      </c>
      <c r="AA83" s="2">
        <f t="shared" si="90"/>
        <v>0</v>
      </c>
      <c r="AB83" s="2">
        <f t="shared" si="91"/>
        <v>0</v>
      </c>
      <c r="AC83" s="2">
        <f t="shared" si="92"/>
        <v>0</v>
      </c>
      <c r="AD83" s="2">
        <f t="shared" si="152"/>
        <v>0</v>
      </c>
      <c r="AE83" s="2">
        <f t="shared" si="93"/>
        <v>1</v>
      </c>
      <c r="AF83" s="2">
        <f t="shared" si="153"/>
        <v>0</v>
      </c>
      <c r="AG83" s="2">
        <f t="shared" si="154"/>
        <v>0</v>
      </c>
      <c r="AH83" s="2">
        <f t="shared" si="155"/>
        <v>0</v>
      </c>
      <c r="AI83" s="2">
        <f t="shared" si="156"/>
        <v>0</v>
      </c>
      <c r="AJ83" s="2">
        <f t="shared" si="157"/>
        <v>0</v>
      </c>
      <c r="AK83" s="2">
        <f t="shared" si="158"/>
        <v>0</v>
      </c>
      <c r="AL83" s="2">
        <f t="shared" si="159"/>
        <v>0</v>
      </c>
      <c r="AM83" s="2">
        <f t="shared" si="160"/>
        <v>0</v>
      </c>
      <c r="AN83" s="2">
        <f t="shared" si="161"/>
        <v>0</v>
      </c>
      <c r="AO83" s="2">
        <f t="shared" si="162"/>
        <v>0</v>
      </c>
      <c r="AP83" s="2">
        <f t="shared" si="163"/>
        <v>0</v>
      </c>
      <c r="AQ83" s="2">
        <f t="shared" si="164"/>
        <v>0</v>
      </c>
      <c r="AR83" s="2">
        <f t="shared" si="165"/>
        <v>0</v>
      </c>
      <c r="AS83" s="2">
        <f t="shared" si="94"/>
        <v>0</v>
      </c>
      <c r="AT83" s="2">
        <f t="shared" si="166"/>
        <v>1</v>
      </c>
      <c r="AU83" s="2">
        <f t="shared" si="167"/>
        <v>0</v>
      </c>
      <c r="AV83" s="2">
        <f t="shared" si="168"/>
        <v>0</v>
      </c>
      <c r="AW83" s="2">
        <f t="shared" si="169"/>
        <v>0</v>
      </c>
      <c r="AX83" s="2">
        <f t="shared" si="170"/>
        <v>0</v>
      </c>
      <c r="AY83" s="2">
        <f t="shared" si="171"/>
        <v>0</v>
      </c>
      <c r="AZ83" s="2">
        <f t="shared" si="172"/>
        <v>0</v>
      </c>
      <c r="BA83" s="2">
        <f t="shared" si="173"/>
        <v>1</v>
      </c>
      <c r="BB83" s="2">
        <f t="shared" si="174"/>
        <v>0</v>
      </c>
      <c r="BC83" s="2">
        <f t="shared" si="175"/>
        <v>0</v>
      </c>
      <c r="BD83" s="2">
        <f t="shared" si="95"/>
        <v>1</v>
      </c>
      <c r="BE83" s="2">
        <f t="shared" si="96"/>
        <v>0</v>
      </c>
      <c r="BF83" s="2">
        <f t="shared" si="97"/>
        <v>0</v>
      </c>
      <c r="BG83" s="2">
        <f t="shared" si="98"/>
        <v>0</v>
      </c>
      <c r="BH83" s="2">
        <f t="shared" si="99"/>
        <v>1</v>
      </c>
      <c r="BI83" s="2">
        <f t="shared" si="100"/>
        <v>0</v>
      </c>
      <c r="BJ83" s="2">
        <f t="shared" si="101"/>
        <v>0</v>
      </c>
      <c r="BK83" s="2">
        <f t="shared" si="102"/>
        <v>0</v>
      </c>
      <c r="BL83" s="2">
        <f t="shared" si="103"/>
        <v>0</v>
      </c>
      <c r="BM83" s="2">
        <f t="shared" si="104"/>
        <v>0</v>
      </c>
      <c r="BN83" s="2">
        <f t="shared" si="105"/>
        <v>0</v>
      </c>
      <c r="BO83" s="2">
        <f t="shared" si="106"/>
        <v>0</v>
      </c>
      <c r="BP83" s="2">
        <f t="shared" si="107"/>
        <v>0</v>
      </c>
      <c r="BQ83" s="2">
        <f t="shared" si="108"/>
        <v>0</v>
      </c>
      <c r="BR83" s="2">
        <f t="shared" si="109"/>
        <v>0</v>
      </c>
      <c r="BS83" s="2">
        <f t="shared" si="110"/>
        <v>0</v>
      </c>
      <c r="BT83" s="2">
        <f t="shared" si="111"/>
        <v>0</v>
      </c>
      <c r="BU83" s="2">
        <f t="shared" si="112"/>
        <v>0</v>
      </c>
      <c r="BV83" s="2">
        <f t="shared" si="113"/>
        <v>0</v>
      </c>
      <c r="BW83" s="2">
        <f t="shared" si="114"/>
        <v>0</v>
      </c>
      <c r="BX83" s="2">
        <f t="shared" si="115"/>
        <v>0</v>
      </c>
      <c r="BY83" s="2">
        <f t="shared" si="116"/>
        <v>0</v>
      </c>
      <c r="BZ83" s="2">
        <f t="shared" si="117"/>
        <v>0</v>
      </c>
      <c r="CA83" s="2">
        <f t="shared" si="118"/>
        <v>0</v>
      </c>
      <c r="CB83" s="2">
        <f t="shared" si="119"/>
        <v>0</v>
      </c>
      <c r="CC83" s="2">
        <f t="shared" si="120"/>
        <v>0</v>
      </c>
      <c r="CD83" s="2">
        <f t="shared" si="121"/>
        <v>0</v>
      </c>
      <c r="CE83" s="2">
        <f t="shared" si="122"/>
        <v>0</v>
      </c>
      <c r="CF83" s="2">
        <f t="shared" si="123"/>
        <v>0</v>
      </c>
      <c r="CG83" s="2">
        <f t="shared" si="124"/>
        <v>0</v>
      </c>
      <c r="CH83" s="2">
        <f t="shared" si="125"/>
        <v>0</v>
      </c>
      <c r="CI83" s="2">
        <f t="shared" si="126"/>
        <v>0</v>
      </c>
      <c r="CJ83" s="2">
        <f t="shared" si="127"/>
        <v>0</v>
      </c>
      <c r="CK83" s="2">
        <f t="shared" si="128"/>
        <v>0</v>
      </c>
      <c r="CL83" s="2">
        <f t="shared" si="129"/>
        <v>0</v>
      </c>
      <c r="CM83" s="2">
        <f t="shared" si="130"/>
        <v>0</v>
      </c>
      <c r="CN83" s="2">
        <f t="shared" si="131"/>
        <v>0</v>
      </c>
      <c r="CO83" s="2">
        <f t="shared" si="132"/>
        <v>0</v>
      </c>
      <c r="CP83" s="2">
        <f t="shared" si="133"/>
        <v>0</v>
      </c>
      <c r="CQ83" s="2">
        <f t="shared" si="134"/>
        <v>0</v>
      </c>
      <c r="CR83" s="2">
        <f t="shared" si="135"/>
        <v>0</v>
      </c>
      <c r="CS83" s="2">
        <f t="shared" si="136"/>
        <v>0</v>
      </c>
      <c r="CT83" s="2">
        <f t="shared" si="137"/>
        <v>0</v>
      </c>
      <c r="CU83" s="2">
        <f t="shared" si="138"/>
        <v>0</v>
      </c>
      <c r="CV83" s="2">
        <f t="shared" si="139"/>
        <v>0</v>
      </c>
      <c r="CW83" s="2">
        <f t="shared" si="140"/>
        <v>0</v>
      </c>
      <c r="CX83" s="2">
        <f t="shared" si="141"/>
        <v>0</v>
      </c>
      <c r="CY83" s="2">
        <f t="shared" si="142"/>
        <v>0</v>
      </c>
      <c r="CZ83" s="2">
        <f t="shared" si="143"/>
        <v>0</v>
      </c>
    </row>
    <row r="84" spans="1:104" ht="41.4" x14ac:dyDescent="0.3">
      <c r="A84" s="2" t="s">
        <v>371</v>
      </c>
      <c r="B84" s="2" t="s">
        <v>380</v>
      </c>
      <c r="C84" s="2" t="s">
        <v>370</v>
      </c>
      <c r="D84" s="2">
        <v>7</v>
      </c>
      <c r="E84" s="2" t="s">
        <v>7</v>
      </c>
      <c r="F84" s="2">
        <f t="shared" si="144"/>
        <v>0</v>
      </c>
      <c r="G84" s="2">
        <f t="shared" si="145"/>
        <v>0</v>
      </c>
      <c r="H84" s="2">
        <f t="shared" si="146"/>
        <v>0</v>
      </c>
      <c r="I84" s="2">
        <f t="shared" si="147"/>
        <v>1</v>
      </c>
      <c r="J84" s="2">
        <f t="shared" si="148"/>
        <v>0</v>
      </c>
      <c r="K84" s="2">
        <f t="shared" si="149"/>
        <v>0</v>
      </c>
      <c r="L84" s="2">
        <f t="shared" si="150"/>
        <v>0</v>
      </c>
      <c r="M84" s="2">
        <f t="shared" si="151"/>
        <v>0</v>
      </c>
      <c r="N84" s="2" t="s">
        <v>1081</v>
      </c>
      <c r="R84" s="2" t="s">
        <v>1051</v>
      </c>
      <c r="S84" s="2" t="s">
        <v>108</v>
      </c>
      <c r="V84" s="2" t="s">
        <v>1239</v>
      </c>
      <c r="W84" s="2" t="s">
        <v>236</v>
      </c>
      <c r="X84" s="2" t="s">
        <v>1092</v>
      </c>
      <c r="Y84" s="2">
        <f t="shared" si="88"/>
        <v>1</v>
      </c>
      <c r="Z84" s="2">
        <f t="shared" si="89"/>
        <v>0</v>
      </c>
      <c r="AA84" s="2">
        <f t="shared" si="90"/>
        <v>0</v>
      </c>
      <c r="AB84" s="2">
        <f t="shared" si="91"/>
        <v>0</v>
      </c>
      <c r="AC84" s="2">
        <f t="shared" si="92"/>
        <v>1</v>
      </c>
      <c r="AD84" s="2">
        <f t="shared" si="152"/>
        <v>0</v>
      </c>
      <c r="AE84" s="2">
        <f t="shared" si="93"/>
        <v>1</v>
      </c>
      <c r="AF84" s="2">
        <f t="shared" si="153"/>
        <v>0</v>
      </c>
      <c r="AG84" s="2">
        <f t="shared" si="154"/>
        <v>0</v>
      </c>
      <c r="AH84" s="2">
        <f t="shared" si="155"/>
        <v>0</v>
      </c>
      <c r="AI84" s="2">
        <f t="shared" si="156"/>
        <v>0</v>
      </c>
      <c r="AJ84" s="2">
        <f t="shared" si="157"/>
        <v>0</v>
      </c>
      <c r="AK84" s="2">
        <f t="shared" si="158"/>
        <v>0</v>
      </c>
      <c r="AL84" s="2">
        <f t="shared" si="159"/>
        <v>0</v>
      </c>
      <c r="AM84" s="2">
        <f t="shared" si="160"/>
        <v>0</v>
      </c>
      <c r="AN84" s="2">
        <f t="shared" si="161"/>
        <v>0</v>
      </c>
      <c r="AO84" s="2">
        <f t="shared" si="162"/>
        <v>0</v>
      </c>
      <c r="AP84" s="2">
        <f t="shared" si="163"/>
        <v>0</v>
      </c>
      <c r="AQ84" s="2">
        <f t="shared" si="164"/>
        <v>0</v>
      </c>
      <c r="AR84" s="2">
        <f t="shared" si="165"/>
        <v>0</v>
      </c>
      <c r="AS84" s="2">
        <f t="shared" si="94"/>
        <v>0</v>
      </c>
      <c r="AT84" s="2">
        <f t="shared" si="166"/>
        <v>1</v>
      </c>
      <c r="AU84" s="2">
        <f t="shared" si="167"/>
        <v>0</v>
      </c>
      <c r="AV84" s="2">
        <f t="shared" si="168"/>
        <v>0</v>
      </c>
      <c r="AW84" s="2">
        <f t="shared" si="169"/>
        <v>0</v>
      </c>
      <c r="AX84" s="2">
        <f t="shared" si="170"/>
        <v>0</v>
      </c>
      <c r="AY84" s="2">
        <f t="shared" si="171"/>
        <v>0</v>
      </c>
      <c r="AZ84" s="2">
        <f t="shared" si="172"/>
        <v>0</v>
      </c>
      <c r="BA84" s="2">
        <f t="shared" si="173"/>
        <v>1</v>
      </c>
      <c r="BB84" s="2">
        <f t="shared" si="174"/>
        <v>0</v>
      </c>
      <c r="BC84" s="2">
        <f t="shared" si="175"/>
        <v>1</v>
      </c>
      <c r="BD84" s="2">
        <f t="shared" si="95"/>
        <v>1</v>
      </c>
      <c r="BE84" s="2">
        <f t="shared" si="96"/>
        <v>0</v>
      </c>
      <c r="BF84" s="2">
        <f t="shared" si="97"/>
        <v>0</v>
      </c>
      <c r="BG84" s="2">
        <f t="shared" si="98"/>
        <v>0</v>
      </c>
      <c r="BH84" s="2">
        <f t="shared" si="99"/>
        <v>0</v>
      </c>
      <c r="BI84" s="2">
        <f t="shared" si="100"/>
        <v>0</v>
      </c>
      <c r="BJ84" s="2">
        <f t="shared" si="101"/>
        <v>0</v>
      </c>
      <c r="BK84" s="2">
        <f t="shared" si="102"/>
        <v>0</v>
      </c>
      <c r="BL84" s="2">
        <f t="shared" si="103"/>
        <v>0</v>
      </c>
      <c r="BM84" s="2">
        <f t="shared" si="104"/>
        <v>0</v>
      </c>
      <c r="BN84" s="2">
        <f t="shared" si="105"/>
        <v>0</v>
      </c>
      <c r="BO84" s="2">
        <f t="shared" si="106"/>
        <v>0</v>
      </c>
      <c r="BP84" s="2">
        <f t="shared" si="107"/>
        <v>1</v>
      </c>
      <c r="BQ84" s="2">
        <f t="shared" si="108"/>
        <v>0</v>
      </c>
      <c r="BR84" s="2">
        <f t="shared" si="109"/>
        <v>0</v>
      </c>
      <c r="BS84" s="2">
        <f t="shared" si="110"/>
        <v>0</v>
      </c>
      <c r="BT84" s="2">
        <f t="shared" si="111"/>
        <v>0</v>
      </c>
      <c r="BU84" s="2">
        <f t="shared" si="112"/>
        <v>0</v>
      </c>
      <c r="BV84" s="2">
        <f t="shared" si="113"/>
        <v>0</v>
      </c>
      <c r="BW84" s="2">
        <f t="shared" si="114"/>
        <v>0</v>
      </c>
      <c r="BX84" s="2">
        <f t="shared" si="115"/>
        <v>0</v>
      </c>
      <c r="BY84" s="2">
        <f t="shared" si="116"/>
        <v>0</v>
      </c>
      <c r="BZ84" s="2">
        <f t="shared" si="117"/>
        <v>0</v>
      </c>
      <c r="CA84" s="2">
        <f t="shared" si="118"/>
        <v>0</v>
      </c>
      <c r="CB84" s="2">
        <f t="shared" si="119"/>
        <v>0</v>
      </c>
      <c r="CC84" s="2">
        <f t="shared" si="120"/>
        <v>0</v>
      </c>
      <c r="CD84" s="2">
        <f t="shared" si="121"/>
        <v>0</v>
      </c>
      <c r="CE84" s="2">
        <f t="shared" si="122"/>
        <v>0</v>
      </c>
      <c r="CF84" s="2">
        <f t="shared" si="123"/>
        <v>0</v>
      </c>
      <c r="CG84" s="2">
        <f t="shared" si="124"/>
        <v>0</v>
      </c>
      <c r="CH84" s="2">
        <f t="shared" si="125"/>
        <v>0</v>
      </c>
      <c r="CI84" s="2">
        <f t="shared" si="126"/>
        <v>0</v>
      </c>
      <c r="CJ84" s="2">
        <f t="shared" si="127"/>
        <v>0</v>
      </c>
      <c r="CK84" s="2">
        <f t="shared" si="128"/>
        <v>0</v>
      </c>
      <c r="CL84" s="2">
        <f t="shared" si="129"/>
        <v>0</v>
      </c>
      <c r="CM84" s="2">
        <f t="shared" si="130"/>
        <v>0</v>
      </c>
      <c r="CN84" s="2">
        <f t="shared" si="131"/>
        <v>0</v>
      </c>
      <c r="CO84" s="2">
        <f t="shared" si="132"/>
        <v>0</v>
      </c>
      <c r="CP84" s="2">
        <f t="shared" si="133"/>
        <v>0</v>
      </c>
      <c r="CQ84" s="2">
        <f t="shared" si="134"/>
        <v>0</v>
      </c>
      <c r="CR84" s="2">
        <f t="shared" si="135"/>
        <v>0</v>
      </c>
      <c r="CS84" s="2">
        <f t="shared" si="136"/>
        <v>0</v>
      </c>
      <c r="CT84" s="2">
        <f t="shared" si="137"/>
        <v>0</v>
      </c>
      <c r="CU84" s="2">
        <f t="shared" si="138"/>
        <v>1</v>
      </c>
      <c r="CV84" s="2">
        <f t="shared" si="139"/>
        <v>0</v>
      </c>
      <c r="CW84" s="2">
        <f t="shared" si="140"/>
        <v>0</v>
      </c>
      <c r="CX84" s="2">
        <f t="shared" si="141"/>
        <v>0</v>
      </c>
      <c r="CY84" s="2">
        <f t="shared" si="142"/>
        <v>0</v>
      </c>
      <c r="CZ84" s="2">
        <f t="shared" si="143"/>
        <v>0</v>
      </c>
    </row>
    <row r="85" spans="1:104" ht="69" x14ac:dyDescent="0.3">
      <c r="A85" s="2" t="s">
        <v>372</v>
      </c>
      <c r="B85" s="2" t="s">
        <v>381</v>
      </c>
      <c r="C85" s="2" t="s">
        <v>373</v>
      </c>
      <c r="D85" s="2" t="s">
        <v>374</v>
      </c>
      <c r="E85" s="2" t="s">
        <v>1177</v>
      </c>
      <c r="F85" s="2">
        <f t="shared" si="144"/>
        <v>0</v>
      </c>
      <c r="G85" s="2">
        <f t="shared" si="145"/>
        <v>1</v>
      </c>
      <c r="H85" s="2">
        <f t="shared" si="146"/>
        <v>1</v>
      </c>
      <c r="I85" s="2">
        <f t="shared" si="147"/>
        <v>1</v>
      </c>
      <c r="J85" s="2">
        <f t="shared" si="148"/>
        <v>0</v>
      </c>
      <c r="K85" s="2">
        <f t="shared" si="149"/>
        <v>0</v>
      </c>
      <c r="L85" s="2">
        <f t="shared" si="150"/>
        <v>0</v>
      </c>
      <c r="M85" s="2">
        <f t="shared" si="151"/>
        <v>1</v>
      </c>
      <c r="N85" s="2" t="s">
        <v>375</v>
      </c>
      <c r="S85" s="2" t="s">
        <v>108</v>
      </c>
      <c r="V85" s="2" t="s">
        <v>1239</v>
      </c>
      <c r="W85" s="2" t="s">
        <v>80</v>
      </c>
      <c r="X85" s="2" t="s">
        <v>88</v>
      </c>
      <c r="Y85" s="2">
        <f t="shared" si="88"/>
        <v>1</v>
      </c>
      <c r="Z85" s="2">
        <f t="shared" si="89"/>
        <v>0</v>
      </c>
      <c r="AA85" s="2">
        <f t="shared" si="90"/>
        <v>0</v>
      </c>
      <c r="AB85" s="2">
        <f t="shared" si="91"/>
        <v>0</v>
      </c>
      <c r="AC85" s="2">
        <f t="shared" si="92"/>
        <v>0</v>
      </c>
      <c r="AD85" s="2">
        <f t="shared" si="152"/>
        <v>0</v>
      </c>
      <c r="AE85" s="2">
        <f t="shared" si="93"/>
        <v>1</v>
      </c>
      <c r="AF85" s="2">
        <f t="shared" si="153"/>
        <v>0</v>
      </c>
      <c r="AG85" s="2">
        <f t="shared" si="154"/>
        <v>0</v>
      </c>
      <c r="AH85" s="2">
        <f t="shared" si="155"/>
        <v>0</v>
      </c>
      <c r="AI85" s="2">
        <f t="shared" si="156"/>
        <v>0</v>
      </c>
      <c r="AJ85" s="2">
        <f t="shared" si="157"/>
        <v>0</v>
      </c>
      <c r="AK85" s="2">
        <f t="shared" si="158"/>
        <v>0</v>
      </c>
      <c r="AL85" s="2">
        <f t="shared" si="159"/>
        <v>0</v>
      </c>
      <c r="AM85" s="2">
        <f t="shared" si="160"/>
        <v>0</v>
      </c>
      <c r="AN85" s="2">
        <f t="shared" si="161"/>
        <v>0</v>
      </c>
      <c r="AO85" s="2">
        <f t="shared" si="162"/>
        <v>0</v>
      </c>
      <c r="AP85" s="2">
        <f t="shared" si="163"/>
        <v>0</v>
      </c>
      <c r="AQ85" s="2">
        <f t="shared" si="164"/>
        <v>0</v>
      </c>
      <c r="AR85" s="2">
        <f t="shared" si="165"/>
        <v>1</v>
      </c>
      <c r="AS85" s="2">
        <f t="shared" si="94"/>
        <v>0</v>
      </c>
      <c r="AT85" s="2">
        <f t="shared" si="166"/>
        <v>0</v>
      </c>
      <c r="AU85" s="2">
        <f t="shared" si="167"/>
        <v>0</v>
      </c>
      <c r="AV85" s="2">
        <f t="shared" si="168"/>
        <v>0</v>
      </c>
      <c r="AW85" s="2">
        <f t="shared" si="169"/>
        <v>0</v>
      </c>
      <c r="AX85" s="2">
        <f t="shared" si="170"/>
        <v>0</v>
      </c>
      <c r="AY85" s="2">
        <f t="shared" si="171"/>
        <v>0</v>
      </c>
      <c r="AZ85" s="2">
        <f t="shared" si="172"/>
        <v>0</v>
      </c>
      <c r="BA85" s="2">
        <f t="shared" si="173"/>
        <v>1</v>
      </c>
      <c r="BB85" s="2">
        <f t="shared" si="174"/>
        <v>0</v>
      </c>
      <c r="BC85" s="2">
        <f t="shared" si="175"/>
        <v>0</v>
      </c>
      <c r="BD85" s="2">
        <f t="shared" si="95"/>
        <v>0</v>
      </c>
      <c r="BE85" s="2">
        <f t="shared" si="96"/>
        <v>0</v>
      </c>
      <c r="BF85" s="2">
        <f t="shared" si="97"/>
        <v>0</v>
      </c>
      <c r="BG85" s="2">
        <f t="shared" si="98"/>
        <v>1</v>
      </c>
      <c r="BH85" s="2">
        <f t="shared" si="99"/>
        <v>1</v>
      </c>
      <c r="BI85" s="2">
        <f t="shared" si="100"/>
        <v>0</v>
      </c>
      <c r="BJ85" s="2">
        <f t="shared" si="101"/>
        <v>0</v>
      </c>
      <c r="BK85" s="2">
        <f t="shared" si="102"/>
        <v>0</v>
      </c>
      <c r="BL85" s="2">
        <f t="shared" si="103"/>
        <v>0</v>
      </c>
      <c r="BM85" s="2">
        <f t="shared" si="104"/>
        <v>1</v>
      </c>
      <c r="BN85" s="2">
        <f t="shared" si="105"/>
        <v>1</v>
      </c>
      <c r="BO85" s="2">
        <f t="shared" si="106"/>
        <v>0</v>
      </c>
      <c r="BP85" s="2">
        <f t="shared" si="107"/>
        <v>0</v>
      </c>
      <c r="BQ85" s="2">
        <f t="shared" si="108"/>
        <v>0</v>
      </c>
      <c r="BR85" s="2">
        <f t="shared" si="109"/>
        <v>0</v>
      </c>
      <c r="BS85" s="2">
        <f t="shared" si="110"/>
        <v>0</v>
      </c>
      <c r="BT85" s="2">
        <f t="shared" si="111"/>
        <v>0</v>
      </c>
      <c r="BU85" s="2">
        <f t="shared" si="112"/>
        <v>0</v>
      </c>
      <c r="BV85" s="2">
        <f t="shared" si="113"/>
        <v>0</v>
      </c>
      <c r="BW85" s="2">
        <f t="shared" si="114"/>
        <v>0</v>
      </c>
      <c r="BX85" s="2">
        <f t="shared" si="115"/>
        <v>0</v>
      </c>
      <c r="BY85" s="2">
        <f t="shared" si="116"/>
        <v>0</v>
      </c>
      <c r="BZ85" s="2">
        <f t="shared" si="117"/>
        <v>0</v>
      </c>
      <c r="CA85" s="2">
        <f t="shared" si="118"/>
        <v>0</v>
      </c>
      <c r="CB85" s="2">
        <f t="shared" si="119"/>
        <v>0</v>
      </c>
      <c r="CC85" s="2">
        <f t="shared" si="120"/>
        <v>0</v>
      </c>
      <c r="CD85" s="2">
        <f t="shared" si="121"/>
        <v>0</v>
      </c>
      <c r="CE85" s="2">
        <f t="shared" si="122"/>
        <v>0</v>
      </c>
      <c r="CF85" s="2">
        <f t="shared" si="123"/>
        <v>0</v>
      </c>
      <c r="CG85" s="2">
        <f t="shared" si="124"/>
        <v>0</v>
      </c>
      <c r="CH85" s="2">
        <f t="shared" si="125"/>
        <v>0</v>
      </c>
      <c r="CI85" s="2">
        <f t="shared" si="126"/>
        <v>0</v>
      </c>
      <c r="CJ85" s="2">
        <f t="shared" si="127"/>
        <v>0</v>
      </c>
      <c r="CK85" s="2">
        <f t="shared" si="128"/>
        <v>0</v>
      </c>
      <c r="CL85" s="2">
        <f t="shared" si="129"/>
        <v>0</v>
      </c>
      <c r="CM85" s="2">
        <f t="shared" si="130"/>
        <v>0</v>
      </c>
      <c r="CN85" s="2">
        <f t="shared" si="131"/>
        <v>0</v>
      </c>
      <c r="CO85" s="2">
        <f t="shared" si="132"/>
        <v>0</v>
      </c>
      <c r="CP85" s="2">
        <f t="shared" si="133"/>
        <v>0</v>
      </c>
      <c r="CQ85" s="2">
        <f t="shared" si="134"/>
        <v>0</v>
      </c>
      <c r="CR85" s="2">
        <f t="shared" si="135"/>
        <v>0</v>
      </c>
      <c r="CS85" s="2">
        <f t="shared" si="136"/>
        <v>0</v>
      </c>
      <c r="CT85" s="2">
        <f t="shared" si="137"/>
        <v>0</v>
      </c>
      <c r="CU85" s="2">
        <f t="shared" si="138"/>
        <v>0</v>
      </c>
      <c r="CV85" s="2">
        <f t="shared" si="139"/>
        <v>0</v>
      </c>
      <c r="CW85" s="2">
        <f t="shared" si="140"/>
        <v>0</v>
      </c>
      <c r="CX85" s="2">
        <f t="shared" si="141"/>
        <v>0</v>
      </c>
      <c r="CY85" s="2">
        <f t="shared" si="142"/>
        <v>0</v>
      </c>
      <c r="CZ85" s="2">
        <f t="shared" si="143"/>
        <v>0</v>
      </c>
    </row>
    <row r="86" spans="1:104" ht="132" customHeight="1" x14ac:dyDescent="0.3">
      <c r="A86" s="2" t="s">
        <v>376</v>
      </c>
      <c r="B86" s="2" t="s">
        <v>382</v>
      </c>
      <c r="C86" s="2" t="s">
        <v>373</v>
      </c>
      <c r="D86" s="2" t="s">
        <v>391</v>
      </c>
      <c r="E86" s="2" t="s">
        <v>1177</v>
      </c>
      <c r="F86" s="2">
        <f t="shared" si="144"/>
        <v>0</v>
      </c>
      <c r="G86" s="2">
        <f t="shared" si="145"/>
        <v>1</v>
      </c>
      <c r="H86" s="2">
        <f t="shared" si="146"/>
        <v>1</v>
      </c>
      <c r="I86" s="2">
        <f t="shared" si="147"/>
        <v>1</v>
      </c>
      <c r="J86" s="2">
        <f t="shared" si="148"/>
        <v>0</v>
      </c>
      <c r="K86" s="2">
        <f t="shared" si="149"/>
        <v>0</v>
      </c>
      <c r="L86" s="2">
        <f t="shared" si="150"/>
        <v>0</v>
      </c>
      <c r="M86" s="2">
        <f t="shared" si="151"/>
        <v>1</v>
      </c>
      <c r="N86" s="2" t="s">
        <v>20</v>
      </c>
      <c r="R86" s="2" t="s">
        <v>1052</v>
      </c>
      <c r="S86" s="2" t="s">
        <v>108</v>
      </c>
      <c r="V86" s="2" t="s">
        <v>1237</v>
      </c>
      <c r="Y86" s="2">
        <f t="shared" si="88"/>
        <v>1</v>
      </c>
      <c r="Z86" s="2">
        <f t="shared" si="89"/>
        <v>0</v>
      </c>
      <c r="AA86" s="2">
        <f t="shared" si="90"/>
        <v>0</v>
      </c>
      <c r="AB86" s="2">
        <f t="shared" si="91"/>
        <v>0</v>
      </c>
      <c r="AC86" s="2">
        <f t="shared" si="92"/>
        <v>1</v>
      </c>
      <c r="AD86" s="2">
        <f t="shared" si="152"/>
        <v>0</v>
      </c>
      <c r="AE86" s="2">
        <f t="shared" si="93"/>
        <v>0</v>
      </c>
      <c r="AF86" s="2">
        <f t="shared" si="153"/>
        <v>0</v>
      </c>
      <c r="AG86" s="2">
        <f t="shared" si="154"/>
        <v>0</v>
      </c>
      <c r="AH86" s="2">
        <f t="shared" si="155"/>
        <v>0</v>
      </c>
      <c r="AI86" s="2">
        <f t="shared" si="156"/>
        <v>0</v>
      </c>
      <c r="AJ86" s="2">
        <f t="shared" si="157"/>
        <v>0</v>
      </c>
      <c r="AK86" s="2">
        <f t="shared" si="158"/>
        <v>0</v>
      </c>
      <c r="AL86" s="2">
        <f t="shared" si="159"/>
        <v>0</v>
      </c>
      <c r="AM86" s="2">
        <f t="shared" si="160"/>
        <v>0</v>
      </c>
      <c r="AN86" s="2">
        <f t="shared" si="161"/>
        <v>0</v>
      </c>
      <c r="AO86" s="2">
        <f t="shared" si="162"/>
        <v>0</v>
      </c>
      <c r="AP86" s="2">
        <f t="shared" si="163"/>
        <v>0</v>
      </c>
      <c r="AQ86" s="2">
        <f t="shared" si="164"/>
        <v>0</v>
      </c>
      <c r="AR86" s="2">
        <f t="shared" si="165"/>
        <v>0</v>
      </c>
      <c r="AS86" s="2">
        <f t="shared" si="94"/>
        <v>0</v>
      </c>
      <c r="AT86" s="2">
        <f t="shared" si="166"/>
        <v>0</v>
      </c>
      <c r="AU86" s="2">
        <f t="shared" si="167"/>
        <v>0</v>
      </c>
      <c r="AV86" s="2">
        <f t="shared" si="168"/>
        <v>0</v>
      </c>
      <c r="AW86" s="2">
        <f t="shared" si="169"/>
        <v>0</v>
      </c>
      <c r="AX86" s="2">
        <f t="shared" si="170"/>
        <v>0</v>
      </c>
      <c r="AY86" s="2">
        <f t="shared" si="171"/>
        <v>0</v>
      </c>
      <c r="AZ86" s="2">
        <f t="shared" si="172"/>
        <v>0</v>
      </c>
      <c r="BA86" s="2">
        <f t="shared" si="173"/>
        <v>0</v>
      </c>
      <c r="BB86" s="2">
        <f t="shared" si="174"/>
        <v>0</v>
      </c>
      <c r="BC86" s="2">
        <f t="shared" si="175"/>
        <v>0</v>
      </c>
      <c r="BD86" s="2">
        <f t="shared" si="95"/>
        <v>0</v>
      </c>
      <c r="BE86" s="2">
        <f t="shared" si="96"/>
        <v>0</v>
      </c>
      <c r="BF86" s="2">
        <f t="shared" si="97"/>
        <v>0</v>
      </c>
      <c r="BG86" s="2">
        <f t="shared" si="98"/>
        <v>0</v>
      </c>
      <c r="BH86" s="2">
        <f t="shared" si="99"/>
        <v>0</v>
      </c>
      <c r="BI86" s="2">
        <f t="shared" si="100"/>
        <v>0</v>
      </c>
      <c r="BJ86" s="2">
        <f t="shared" si="101"/>
        <v>0</v>
      </c>
      <c r="BK86" s="2">
        <f t="shared" si="102"/>
        <v>0</v>
      </c>
      <c r="BL86" s="2">
        <f t="shared" si="103"/>
        <v>0</v>
      </c>
      <c r="BM86" s="2">
        <f t="shared" si="104"/>
        <v>1</v>
      </c>
      <c r="BN86" s="2">
        <f t="shared" si="105"/>
        <v>0</v>
      </c>
      <c r="BO86" s="2">
        <f t="shared" si="106"/>
        <v>0</v>
      </c>
      <c r="BP86" s="2">
        <f t="shared" si="107"/>
        <v>0</v>
      </c>
      <c r="BQ86" s="2">
        <f t="shared" si="108"/>
        <v>0</v>
      </c>
      <c r="BR86" s="2">
        <f t="shared" si="109"/>
        <v>0</v>
      </c>
      <c r="BS86" s="2">
        <f t="shared" si="110"/>
        <v>0</v>
      </c>
      <c r="BT86" s="2">
        <f t="shared" si="111"/>
        <v>0</v>
      </c>
      <c r="BU86" s="2">
        <f t="shared" si="112"/>
        <v>0</v>
      </c>
      <c r="BV86" s="2">
        <f t="shared" si="113"/>
        <v>0</v>
      </c>
      <c r="BW86" s="2">
        <f t="shared" si="114"/>
        <v>0</v>
      </c>
      <c r="BX86" s="2">
        <f t="shared" si="115"/>
        <v>0</v>
      </c>
      <c r="BY86" s="2">
        <f t="shared" si="116"/>
        <v>0</v>
      </c>
      <c r="BZ86" s="2">
        <f t="shared" si="117"/>
        <v>0</v>
      </c>
      <c r="CA86" s="2">
        <f t="shared" si="118"/>
        <v>0</v>
      </c>
      <c r="CB86" s="2">
        <f t="shared" si="119"/>
        <v>0</v>
      </c>
      <c r="CC86" s="2">
        <f t="shared" si="120"/>
        <v>0</v>
      </c>
      <c r="CD86" s="2">
        <f t="shared" si="121"/>
        <v>0</v>
      </c>
      <c r="CE86" s="2">
        <f t="shared" si="122"/>
        <v>0</v>
      </c>
      <c r="CF86" s="2">
        <f t="shared" si="123"/>
        <v>0</v>
      </c>
      <c r="CG86" s="2">
        <f t="shared" si="124"/>
        <v>0</v>
      </c>
      <c r="CH86" s="2">
        <f t="shared" si="125"/>
        <v>0</v>
      </c>
      <c r="CI86" s="2">
        <f t="shared" si="126"/>
        <v>0</v>
      </c>
      <c r="CJ86" s="2">
        <f t="shared" si="127"/>
        <v>0</v>
      </c>
      <c r="CK86" s="2">
        <f t="shared" si="128"/>
        <v>0</v>
      </c>
      <c r="CL86" s="2">
        <f t="shared" si="129"/>
        <v>1</v>
      </c>
      <c r="CM86" s="2">
        <f t="shared" si="130"/>
        <v>0</v>
      </c>
      <c r="CN86" s="2">
        <f t="shared" si="131"/>
        <v>1</v>
      </c>
      <c r="CO86" s="2">
        <f t="shared" si="132"/>
        <v>0</v>
      </c>
      <c r="CP86" s="2">
        <f t="shared" si="133"/>
        <v>0</v>
      </c>
      <c r="CQ86" s="2">
        <f t="shared" si="134"/>
        <v>0</v>
      </c>
      <c r="CR86" s="2">
        <f t="shared" si="135"/>
        <v>0</v>
      </c>
      <c r="CS86" s="2">
        <f t="shared" si="136"/>
        <v>0</v>
      </c>
      <c r="CT86" s="2">
        <f t="shared" si="137"/>
        <v>0</v>
      </c>
      <c r="CU86" s="2">
        <f t="shared" si="138"/>
        <v>1</v>
      </c>
      <c r="CV86" s="2">
        <f t="shared" si="139"/>
        <v>0</v>
      </c>
      <c r="CW86" s="2">
        <f t="shared" si="140"/>
        <v>1</v>
      </c>
      <c r="CX86" s="2">
        <f t="shared" si="141"/>
        <v>1</v>
      </c>
      <c r="CY86" s="2">
        <f t="shared" si="142"/>
        <v>0</v>
      </c>
      <c r="CZ86" s="2">
        <f t="shared" si="143"/>
        <v>1</v>
      </c>
    </row>
    <row r="87" spans="1:104" ht="151.80000000000001" x14ac:dyDescent="0.3">
      <c r="A87" s="2" t="s">
        <v>1249</v>
      </c>
      <c r="B87" s="2" t="s">
        <v>1244</v>
      </c>
      <c r="C87" s="2" t="s">
        <v>373</v>
      </c>
      <c r="D87" s="2" t="s">
        <v>390</v>
      </c>
      <c r="E87" s="2" t="s">
        <v>1177</v>
      </c>
      <c r="F87" s="2">
        <f t="shared" si="144"/>
        <v>0</v>
      </c>
      <c r="G87" s="2">
        <f t="shared" si="145"/>
        <v>1</v>
      </c>
      <c r="H87" s="2">
        <f t="shared" si="146"/>
        <v>1</v>
      </c>
      <c r="I87" s="2">
        <f t="shared" si="147"/>
        <v>1</v>
      </c>
      <c r="J87" s="2">
        <f t="shared" si="148"/>
        <v>0</v>
      </c>
      <c r="K87" s="2">
        <f t="shared" si="149"/>
        <v>0</v>
      </c>
      <c r="L87" s="2">
        <f t="shared" si="150"/>
        <v>0</v>
      </c>
      <c r="M87" s="2">
        <f t="shared" si="151"/>
        <v>1</v>
      </c>
      <c r="N87" s="2" t="s">
        <v>388</v>
      </c>
      <c r="P87" s="2" t="s">
        <v>139</v>
      </c>
      <c r="Q87" s="2" t="s">
        <v>383</v>
      </c>
      <c r="R87" s="2" t="s">
        <v>389</v>
      </c>
      <c r="S87" s="2" t="s">
        <v>108</v>
      </c>
      <c r="V87" s="2" t="s">
        <v>1239</v>
      </c>
      <c r="W87" s="2" t="s">
        <v>1229</v>
      </c>
      <c r="X87" s="2" t="s">
        <v>384</v>
      </c>
      <c r="Y87" s="2">
        <f t="shared" si="88"/>
        <v>1</v>
      </c>
      <c r="Z87" s="2">
        <f t="shared" si="89"/>
        <v>0</v>
      </c>
      <c r="AA87" s="2">
        <f t="shared" si="90"/>
        <v>1</v>
      </c>
      <c r="AB87" s="2">
        <f t="shared" si="91"/>
        <v>1</v>
      </c>
      <c r="AC87" s="2">
        <f t="shared" si="92"/>
        <v>1</v>
      </c>
      <c r="AD87" s="2">
        <f t="shared" si="152"/>
        <v>0</v>
      </c>
      <c r="AE87" s="2">
        <f t="shared" si="93"/>
        <v>1</v>
      </c>
      <c r="AF87" s="2">
        <f t="shared" si="153"/>
        <v>0</v>
      </c>
      <c r="AG87" s="2">
        <f t="shared" si="154"/>
        <v>0</v>
      </c>
      <c r="AH87" s="2">
        <f t="shared" si="155"/>
        <v>0</v>
      </c>
      <c r="AI87" s="2">
        <f t="shared" si="156"/>
        <v>0</v>
      </c>
      <c r="AJ87" s="2">
        <f t="shared" si="157"/>
        <v>0</v>
      </c>
      <c r="AK87" s="2">
        <f t="shared" si="158"/>
        <v>0</v>
      </c>
      <c r="AL87" s="2">
        <f t="shared" si="159"/>
        <v>0</v>
      </c>
      <c r="AM87" s="2">
        <f t="shared" si="160"/>
        <v>0</v>
      </c>
      <c r="AN87" s="2">
        <f t="shared" si="161"/>
        <v>0</v>
      </c>
      <c r="AO87" s="2">
        <f t="shared" si="162"/>
        <v>0</v>
      </c>
      <c r="AP87" s="2">
        <f t="shared" si="163"/>
        <v>0</v>
      </c>
      <c r="AQ87" s="2">
        <f t="shared" si="164"/>
        <v>0</v>
      </c>
      <c r="AR87" s="2">
        <f t="shared" si="165"/>
        <v>0</v>
      </c>
      <c r="AS87" s="2">
        <f t="shared" si="94"/>
        <v>1</v>
      </c>
      <c r="AT87" s="2">
        <f t="shared" si="166"/>
        <v>0</v>
      </c>
      <c r="AU87" s="2">
        <f t="shared" si="167"/>
        <v>0</v>
      </c>
      <c r="AV87" s="2">
        <f t="shared" si="168"/>
        <v>0</v>
      </c>
      <c r="AW87" s="2">
        <f t="shared" si="169"/>
        <v>0</v>
      </c>
      <c r="AX87" s="2">
        <f t="shared" si="170"/>
        <v>0</v>
      </c>
      <c r="AY87" s="2">
        <f t="shared" si="171"/>
        <v>1</v>
      </c>
      <c r="AZ87" s="2">
        <f t="shared" si="172"/>
        <v>1</v>
      </c>
      <c r="BA87" s="2">
        <f t="shared" si="173"/>
        <v>0</v>
      </c>
      <c r="BB87" s="2">
        <f t="shared" si="174"/>
        <v>0</v>
      </c>
      <c r="BC87" s="2">
        <f t="shared" si="175"/>
        <v>1</v>
      </c>
      <c r="BD87" s="2">
        <f t="shared" si="95"/>
        <v>0</v>
      </c>
      <c r="BE87" s="2">
        <f t="shared" si="96"/>
        <v>0</v>
      </c>
      <c r="BF87" s="2">
        <f t="shared" si="97"/>
        <v>1</v>
      </c>
      <c r="BG87" s="2">
        <f t="shared" si="98"/>
        <v>1</v>
      </c>
      <c r="BH87" s="2">
        <f t="shared" si="99"/>
        <v>1</v>
      </c>
      <c r="BI87" s="2">
        <f t="shared" si="100"/>
        <v>0</v>
      </c>
      <c r="BJ87" s="2">
        <f t="shared" si="101"/>
        <v>0</v>
      </c>
      <c r="BK87" s="2">
        <f t="shared" si="102"/>
        <v>0</v>
      </c>
      <c r="BL87" s="2">
        <f t="shared" si="103"/>
        <v>0</v>
      </c>
      <c r="BM87" s="2">
        <f t="shared" si="104"/>
        <v>0</v>
      </c>
      <c r="BN87" s="2">
        <f t="shared" si="105"/>
        <v>0</v>
      </c>
      <c r="BO87" s="2">
        <f t="shared" si="106"/>
        <v>0</v>
      </c>
      <c r="BP87" s="2">
        <f t="shared" si="107"/>
        <v>0</v>
      </c>
      <c r="BQ87" s="2">
        <f t="shared" si="108"/>
        <v>0</v>
      </c>
      <c r="BR87" s="2">
        <f t="shared" si="109"/>
        <v>1</v>
      </c>
      <c r="BS87" s="2">
        <f t="shared" si="110"/>
        <v>0</v>
      </c>
      <c r="BT87" s="2">
        <f t="shared" si="111"/>
        <v>0</v>
      </c>
      <c r="BU87" s="2">
        <f t="shared" si="112"/>
        <v>1</v>
      </c>
      <c r="BV87" s="2">
        <f t="shared" si="113"/>
        <v>0</v>
      </c>
      <c r="BW87" s="2">
        <f t="shared" si="114"/>
        <v>1</v>
      </c>
      <c r="BX87" s="2">
        <f t="shared" si="115"/>
        <v>1</v>
      </c>
      <c r="BY87" s="2">
        <f t="shared" si="116"/>
        <v>0</v>
      </c>
      <c r="BZ87" s="2">
        <f t="shared" si="117"/>
        <v>0</v>
      </c>
      <c r="CA87" s="2">
        <f t="shared" si="118"/>
        <v>0</v>
      </c>
      <c r="CB87" s="2">
        <f t="shared" si="119"/>
        <v>0</v>
      </c>
      <c r="CC87" s="2">
        <f t="shared" si="120"/>
        <v>0</v>
      </c>
      <c r="CD87" s="2">
        <f t="shared" si="121"/>
        <v>0</v>
      </c>
      <c r="CE87" s="2">
        <f t="shared" si="122"/>
        <v>0</v>
      </c>
      <c r="CF87" s="2">
        <f t="shared" si="123"/>
        <v>0</v>
      </c>
      <c r="CG87" s="2">
        <f t="shared" si="124"/>
        <v>0</v>
      </c>
      <c r="CH87" s="2">
        <f t="shared" si="125"/>
        <v>1</v>
      </c>
      <c r="CI87" s="2">
        <f t="shared" si="126"/>
        <v>0</v>
      </c>
      <c r="CJ87" s="2">
        <f t="shared" si="127"/>
        <v>0</v>
      </c>
      <c r="CK87" s="2">
        <f t="shared" si="128"/>
        <v>0</v>
      </c>
      <c r="CL87" s="2">
        <f t="shared" si="129"/>
        <v>1</v>
      </c>
      <c r="CM87" s="2">
        <f t="shared" si="130"/>
        <v>0</v>
      </c>
      <c r="CN87" s="2">
        <f t="shared" si="131"/>
        <v>0</v>
      </c>
      <c r="CO87" s="2">
        <f t="shared" si="132"/>
        <v>0</v>
      </c>
      <c r="CP87" s="2">
        <f t="shared" si="133"/>
        <v>0</v>
      </c>
      <c r="CQ87" s="2">
        <f t="shared" si="134"/>
        <v>0</v>
      </c>
      <c r="CR87" s="2">
        <f t="shared" si="135"/>
        <v>0</v>
      </c>
      <c r="CS87" s="2">
        <f t="shared" si="136"/>
        <v>0</v>
      </c>
      <c r="CT87" s="2">
        <f t="shared" si="137"/>
        <v>0</v>
      </c>
      <c r="CU87" s="2">
        <f t="shared" si="138"/>
        <v>0</v>
      </c>
      <c r="CV87" s="2">
        <f t="shared" si="139"/>
        <v>1</v>
      </c>
      <c r="CW87" s="2">
        <f t="shared" si="140"/>
        <v>1</v>
      </c>
      <c r="CX87" s="2">
        <f t="shared" si="141"/>
        <v>0</v>
      </c>
      <c r="CY87" s="2">
        <f t="shared" si="142"/>
        <v>0</v>
      </c>
      <c r="CZ87" s="2">
        <f t="shared" si="143"/>
        <v>0</v>
      </c>
    </row>
    <row r="88" spans="1:104" ht="115.5" customHeight="1" x14ac:dyDescent="0.3">
      <c r="A88" s="2" t="s">
        <v>385</v>
      </c>
      <c r="B88" s="2" t="s">
        <v>386</v>
      </c>
      <c r="C88" s="2" t="s">
        <v>373</v>
      </c>
      <c r="D88" s="2">
        <v>11</v>
      </c>
      <c r="E88" s="2" t="s">
        <v>1177</v>
      </c>
      <c r="F88" s="2">
        <f t="shared" si="144"/>
        <v>0</v>
      </c>
      <c r="G88" s="2">
        <f t="shared" si="145"/>
        <v>1</v>
      </c>
      <c r="H88" s="2">
        <f t="shared" si="146"/>
        <v>1</v>
      </c>
      <c r="I88" s="2">
        <f t="shared" si="147"/>
        <v>1</v>
      </c>
      <c r="J88" s="2">
        <f t="shared" si="148"/>
        <v>0</v>
      </c>
      <c r="K88" s="2">
        <f t="shared" si="149"/>
        <v>0</v>
      </c>
      <c r="L88" s="2">
        <f t="shared" si="150"/>
        <v>0</v>
      </c>
      <c r="M88" s="2">
        <f t="shared" si="151"/>
        <v>1</v>
      </c>
      <c r="N88" s="2" t="s">
        <v>20</v>
      </c>
      <c r="O88" s="2" t="s">
        <v>387</v>
      </c>
      <c r="R88" s="2" t="s">
        <v>1044</v>
      </c>
      <c r="S88" s="2" t="s">
        <v>108</v>
      </c>
      <c r="V88" s="2" t="s">
        <v>1239</v>
      </c>
      <c r="W88" s="2" t="s">
        <v>236</v>
      </c>
      <c r="X88" s="2" t="s">
        <v>84</v>
      </c>
      <c r="Y88" s="2">
        <f t="shared" si="88"/>
        <v>1</v>
      </c>
      <c r="Z88" s="2">
        <f t="shared" si="89"/>
        <v>1</v>
      </c>
      <c r="AA88" s="2">
        <f t="shared" si="90"/>
        <v>0</v>
      </c>
      <c r="AB88" s="2">
        <f t="shared" si="91"/>
        <v>0</v>
      </c>
      <c r="AC88" s="2">
        <f t="shared" si="92"/>
        <v>1</v>
      </c>
      <c r="AD88" s="2">
        <f t="shared" si="152"/>
        <v>0</v>
      </c>
      <c r="AE88" s="2">
        <f t="shared" si="93"/>
        <v>1</v>
      </c>
      <c r="AF88" s="2">
        <f t="shared" si="153"/>
        <v>0</v>
      </c>
      <c r="AG88" s="2">
        <f t="shared" si="154"/>
        <v>0</v>
      </c>
      <c r="AH88" s="2">
        <f t="shared" si="155"/>
        <v>0</v>
      </c>
      <c r="AI88" s="2">
        <f t="shared" si="156"/>
        <v>0</v>
      </c>
      <c r="AJ88" s="2">
        <f t="shared" si="157"/>
        <v>0</v>
      </c>
      <c r="AK88" s="2">
        <f t="shared" si="158"/>
        <v>0</v>
      </c>
      <c r="AL88" s="2">
        <f t="shared" si="159"/>
        <v>0</v>
      </c>
      <c r="AM88" s="2">
        <f t="shared" si="160"/>
        <v>0</v>
      </c>
      <c r="AN88" s="2">
        <f t="shared" si="161"/>
        <v>0</v>
      </c>
      <c r="AO88" s="2">
        <f t="shared" si="162"/>
        <v>0</v>
      </c>
      <c r="AP88" s="2">
        <f t="shared" si="163"/>
        <v>0</v>
      </c>
      <c r="AQ88" s="2">
        <f t="shared" si="164"/>
        <v>0</v>
      </c>
      <c r="AR88" s="2">
        <f t="shared" si="165"/>
        <v>0</v>
      </c>
      <c r="AS88" s="2">
        <f t="shared" si="94"/>
        <v>0</v>
      </c>
      <c r="AT88" s="2">
        <f t="shared" si="166"/>
        <v>1</v>
      </c>
      <c r="AU88" s="2">
        <f t="shared" si="167"/>
        <v>0</v>
      </c>
      <c r="AV88" s="2">
        <f t="shared" si="168"/>
        <v>1</v>
      </c>
      <c r="AW88" s="2">
        <f t="shared" si="169"/>
        <v>0</v>
      </c>
      <c r="AX88" s="2">
        <f t="shared" si="170"/>
        <v>0</v>
      </c>
      <c r="AY88" s="2">
        <f t="shared" si="171"/>
        <v>0</v>
      </c>
      <c r="AZ88" s="2">
        <f t="shared" si="172"/>
        <v>0</v>
      </c>
      <c r="BA88" s="2">
        <f t="shared" si="173"/>
        <v>0</v>
      </c>
      <c r="BB88" s="2">
        <f t="shared" si="174"/>
        <v>0</v>
      </c>
      <c r="BC88" s="2">
        <f t="shared" si="175"/>
        <v>0</v>
      </c>
      <c r="BD88" s="2">
        <f t="shared" si="95"/>
        <v>0</v>
      </c>
      <c r="BE88" s="2">
        <f t="shared" si="96"/>
        <v>0</v>
      </c>
      <c r="BF88" s="2">
        <f t="shared" si="97"/>
        <v>0</v>
      </c>
      <c r="BG88" s="2">
        <f t="shared" si="98"/>
        <v>0</v>
      </c>
      <c r="BH88" s="2">
        <f t="shared" si="99"/>
        <v>0</v>
      </c>
      <c r="BI88" s="2">
        <f t="shared" si="100"/>
        <v>0</v>
      </c>
      <c r="BJ88" s="2">
        <f t="shared" si="101"/>
        <v>0</v>
      </c>
      <c r="BK88" s="2">
        <f t="shared" si="102"/>
        <v>0</v>
      </c>
      <c r="BL88" s="2">
        <f t="shared" si="103"/>
        <v>0</v>
      </c>
      <c r="BM88" s="2">
        <f t="shared" si="104"/>
        <v>1</v>
      </c>
      <c r="BN88" s="2">
        <f t="shared" si="105"/>
        <v>0</v>
      </c>
      <c r="BO88" s="2">
        <f t="shared" si="106"/>
        <v>0</v>
      </c>
      <c r="BP88" s="2">
        <f t="shared" si="107"/>
        <v>0</v>
      </c>
      <c r="BQ88" s="2">
        <f t="shared" si="108"/>
        <v>0</v>
      </c>
      <c r="BR88" s="2">
        <f t="shared" si="109"/>
        <v>0</v>
      </c>
      <c r="BS88" s="2">
        <f t="shared" si="110"/>
        <v>0</v>
      </c>
      <c r="BT88" s="2">
        <f t="shared" si="111"/>
        <v>0</v>
      </c>
      <c r="BU88" s="2">
        <f t="shared" si="112"/>
        <v>0</v>
      </c>
      <c r="BV88" s="2">
        <f t="shared" si="113"/>
        <v>0</v>
      </c>
      <c r="BW88" s="2">
        <f t="shared" si="114"/>
        <v>0</v>
      </c>
      <c r="BX88" s="2">
        <f t="shared" si="115"/>
        <v>0</v>
      </c>
      <c r="BY88" s="2">
        <f t="shared" si="116"/>
        <v>0</v>
      </c>
      <c r="BZ88" s="2">
        <f t="shared" si="117"/>
        <v>0</v>
      </c>
      <c r="CA88" s="2">
        <f t="shared" si="118"/>
        <v>1</v>
      </c>
      <c r="CB88" s="2">
        <f t="shared" si="119"/>
        <v>1</v>
      </c>
      <c r="CC88" s="2">
        <f t="shared" si="120"/>
        <v>0</v>
      </c>
      <c r="CD88" s="2">
        <f t="shared" si="121"/>
        <v>0</v>
      </c>
      <c r="CE88" s="2">
        <f t="shared" si="122"/>
        <v>0</v>
      </c>
      <c r="CF88" s="2">
        <f t="shared" si="123"/>
        <v>0</v>
      </c>
      <c r="CG88" s="2">
        <f t="shared" si="124"/>
        <v>0</v>
      </c>
      <c r="CH88" s="2">
        <f t="shared" si="125"/>
        <v>0</v>
      </c>
      <c r="CI88" s="2">
        <f t="shared" si="126"/>
        <v>0</v>
      </c>
      <c r="CJ88" s="2">
        <f t="shared" si="127"/>
        <v>0</v>
      </c>
      <c r="CK88" s="2">
        <f t="shared" si="128"/>
        <v>0</v>
      </c>
      <c r="CL88" s="2">
        <f t="shared" si="129"/>
        <v>0</v>
      </c>
      <c r="CM88" s="2">
        <f t="shared" si="130"/>
        <v>0</v>
      </c>
      <c r="CN88" s="2">
        <f t="shared" si="131"/>
        <v>0</v>
      </c>
      <c r="CO88" s="2">
        <f t="shared" si="132"/>
        <v>0</v>
      </c>
      <c r="CP88" s="2">
        <f t="shared" si="133"/>
        <v>0</v>
      </c>
      <c r="CQ88" s="2">
        <f t="shared" si="134"/>
        <v>0</v>
      </c>
      <c r="CR88" s="2">
        <f t="shared" si="135"/>
        <v>0</v>
      </c>
      <c r="CS88" s="2">
        <f t="shared" si="136"/>
        <v>0</v>
      </c>
      <c r="CT88" s="2">
        <f t="shared" si="137"/>
        <v>0</v>
      </c>
      <c r="CU88" s="2">
        <f t="shared" si="138"/>
        <v>1</v>
      </c>
      <c r="CV88" s="2">
        <f t="shared" si="139"/>
        <v>0</v>
      </c>
      <c r="CW88" s="2">
        <f t="shared" si="140"/>
        <v>1</v>
      </c>
      <c r="CX88" s="2">
        <f t="shared" si="141"/>
        <v>0</v>
      </c>
      <c r="CY88" s="2">
        <f t="shared" si="142"/>
        <v>0</v>
      </c>
      <c r="CZ88" s="2">
        <f t="shared" si="143"/>
        <v>0</v>
      </c>
    </row>
    <row r="89" spans="1:104" ht="151.80000000000001" x14ac:dyDescent="0.3">
      <c r="A89" s="2" t="s">
        <v>393</v>
      </c>
      <c r="B89" s="2" t="s">
        <v>395</v>
      </c>
      <c r="C89" s="2" t="s">
        <v>392</v>
      </c>
      <c r="D89" s="2" t="s">
        <v>400</v>
      </c>
      <c r="E89" s="2" t="s">
        <v>1176</v>
      </c>
      <c r="F89" s="2">
        <f t="shared" si="144"/>
        <v>1</v>
      </c>
      <c r="G89" s="2">
        <f t="shared" si="145"/>
        <v>0</v>
      </c>
      <c r="H89" s="2">
        <f t="shared" si="146"/>
        <v>1</v>
      </c>
      <c r="I89" s="2">
        <f t="shared" si="147"/>
        <v>1</v>
      </c>
      <c r="J89" s="2">
        <f t="shared" si="148"/>
        <v>0</v>
      </c>
      <c r="K89" s="2">
        <f t="shared" si="149"/>
        <v>0</v>
      </c>
      <c r="L89" s="2">
        <f t="shared" si="150"/>
        <v>0</v>
      </c>
      <c r="M89" s="2">
        <f t="shared" si="151"/>
        <v>1</v>
      </c>
      <c r="R89" s="2" t="s">
        <v>1053</v>
      </c>
      <c r="S89" s="2" t="s">
        <v>108</v>
      </c>
      <c r="V89" s="2" t="s">
        <v>1237</v>
      </c>
      <c r="Y89" s="2">
        <f t="shared" si="88"/>
        <v>0</v>
      </c>
      <c r="Z89" s="2">
        <f t="shared" si="89"/>
        <v>0</v>
      </c>
      <c r="AA89" s="2">
        <f t="shared" si="90"/>
        <v>0</v>
      </c>
      <c r="AB89" s="2">
        <f t="shared" si="91"/>
        <v>0</v>
      </c>
      <c r="AC89" s="2">
        <f t="shared" si="92"/>
        <v>1</v>
      </c>
      <c r="AD89" s="2">
        <f t="shared" si="152"/>
        <v>0</v>
      </c>
      <c r="AE89" s="2">
        <f t="shared" si="93"/>
        <v>0</v>
      </c>
      <c r="AF89" s="2">
        <f t="shared" si="153"/>
        <v>0</v>
      </c>
      <c r="AG89" s="2">
        <f t="shared" si="154"/>
        <v>0</v>
      </c>
      <c r="AH89" s="2">
        <f t="shared" si="155"/>
        <v>0</v>
      </c>
      <c r="AI89" s="2">
        <f t="shared" si="156"/>
        <v>0</v>
      </c>
      <c r="AJ89" s="2">
        <f t="shared" si="157"/>
        <v>0</v>
      </c>
      <c r="AK89" s="2">
        <f t="shared" si="158"/>
        <v>0</v>
      </c>
      <c r="AL89" s="2">
        <f t="shared" si="159"/>
        <v>0</v>
      </c>
      <c r="AM89" s="2">
        <f t="shared" si="160"/>
        <v>0</v>
      </c>
      <c r="AN89" s="2">
        <f t="shared" si="161"/>
        <v>0</v>
      </c>
      <c r="AO89" s="2">
        <f t="shared" si="162"/>
        <v>0</v>
      </c>
      <c r="AP89" s="2">
        <f t="shared" si="163"/>
        <v>0</v>
      </c>
      <c r="AQ89" s="2">
        <f t="shared" si="164"/>
        <v>0</v>
      </c>
      <c r="AR89" s="2">
        <f t="shared" si="165"/>
        <v>0</v>
      </c>
      <c r="AS89" s="2">
        <f t="shared" si="94"/>
        <v>0</v>
      </c>
      <c r="AT89" s="2">
        <f t="shared" si="166"/>
        <v>0</v>
      </c>
      <c r="AU89" s="2">
        <f t="shared" si="167"/>
        <v>0</v>
      </c>
      <c r="AV89" s="2">
        <f t="shared" si="168"/>
        <v>0</v>
      </c>
      <c r="AW89" s="2">
        <f t="shared" si="169"/>
        <v>0</v>
      </c>
      <c r="AX89" s="2">
        <f t="shared" si="170"/>
        <v>0</v>
      </c>
      <c r="AY89" s="2">
        <f t="shared" si="171"/>
        <v>0</v>
      </c>
      <c r="AZ89" s="2">
        <f t="shared" si="172"/>
        <v>0</v>
      </c>
      <c r="BA89" s="2">
        <f t="shared" si="173"/>
        <v>0</v>
      </c>
      <c r="BB89" s="2">
        <f t="shared" si="174"/>
        <v>0</v>
      </c>
      <c r="BC89" s="2">
        <f t="shared" si="175"/>
        <v>0</v>
      </c>
      <c r="BD89" s="2">
        <f t="shared" si="95"/>
        <v>0</v>
      </c>
      <c r="BE89" s="2">
        <f t="shared" si="96"/>
        <v>0</v>
      </c>
      <c r="BF89" s="2">
        <f t="shared" si="97"/>
        <v>0</v>
      </c>
      <c r="BG89" s="2">
        <f t="shared" si="98"/>
        <v>0</v>
      </c>
      <c r="BH89" s="2">
        <f t="shared" si="99"/>
        <v>0</v>
      </c>
      <c r="BI89" s="2">
        <f t="shared" si="100"/>
        <v>0</v>
      </c>
      <c r="BJ89" s="2">
        <f t="shared" si="101"/>
        <v>0</v>
      </c>
      <c r="BK89" s="2">
        <f t="shared" si="102"/>
        <v>0</v>
      </c>
      <c r="BL89" s="2">
        <f t="shared" si="103"/>
        <v>0</v>
      </c>
      <c r="BM89" s="2">
        <f t="shared" si="104"/>
        <v>0</v>
      </c>
      <c r="BN89" s="2">
        <f t="shared" si="105"/>
        <v>0</v>
      </c>
      <c r="BO89" s="2">
        <f t="shared" si="106"/>
        <v>0</v>
      </c>
      <c r="BP89" s="2">
        <f t="shared" si="107"/>
        <v>0</v>
      </c>
      <c r="BQ89" s="2">
        <f t="shared" si="108"/>
        <v>0</v>
      </c>
      <c r="BR89" s="2">
        <f t="shared" si="109"/>
        <v>0</v>
      </c>
      <c r="BS89" s="2">
        <f t="shared" si="110"/>
        <v>0</v>
      </c>
      <c r="BT89" s="2">
        <f t="shared" si="111"/>
        <v>0</v>
      </c>
      <c r="BU89" s="2">
        <f t="shared" si="112"/>
        <v>0</v>
      </c>
      <c r="BV89" s="2">
        <f t="shared" si="113"/>
        <v>0</v>
      </c>
      <c r="BW89" s="2">
        <f t="shared" si="114"/>
        <v>0</v>
      </c>
      <c r="BX89" s="2">
        <f t="shared" si="115"/>
        <v>0</v>
      </c>
      <c r="BY89" s="2">
        <f t="shared" si="116"/>
        <v>0</v>
      </c>
      <c r="BZ89" s="2">
        <f t="shared" si="117"/>
        <v>0</v>
      </c>
      <c r="CA89" s="2">
        <f t="shared" si="118"/>
        <v>0</v>
      </c>
      <c r="CB89" s="2">
        <f t="shared" si="119"/>
        <v>0</v>
      </c>
      <c r="CC89" s="2">
        <f t="shared" si="120"/>
        <v>0</v>
      </c>
      <c r="CD89" s="2">
        <f t="shared" si="121"/>
        <v>0</v>
      </c>
      <c r="CE89" s="2">
        <f t="shared" si="122"/>
        <v>0</v>
      </c>
      <c r="CF89" s="2">
        <f t="shared" si="123"/>
        <v>0</v>
      </c>
      <c r="CG89" s="2">
        <f t="shared" si="124"/>
        <v>0</v>
      </c>
      <c r="CH89" s="2">
        <f t="shared" si="125"/>
        <v>0</v>
      </c>
      <c r="CI89" s="2">
        <f t="shared" si="126"/>
        <v>0</v>
      </c>
      <c r="CJ89" s="2">
        <f t="shared" si="127"/>
        <v>0</v>
      </c>
      <c r="CK89" s="2">
        <f t="shared" si="128"/>
        <v>0</v>
      </c>
      <c r="CL89" s="2">
        <f t="shared" si="129"/>
        <v>1</v>
      </c>
      <c r="CM89" s="2">
        <f t="shared" si="130"/>
        <v>0</v>
      </c>
      <c r="CN89" s="2">
        <f t="shared" si="131"/>
        <v>1</v>
      </c>
      <c r="CO89" s="2">
        <f t="shared" si="132"/>
        <v>0</v>
      </c>
      <c r="CP89" s="2">
        <f t="shared" si="133"/>
        <v>0</v>
      </c>
      <c r="CQ89" s="2">
        <f t="shared" si="134"/>
        <v>0</v>
      </c>
      <c r="CR89" s="2">
        <f t="shared" si="135"/>
        <v>0</v>
      </c>
      <c r="CS89" s="2">
        <f t="shared" si="136"/>
        <v>0</v>
      </c>
      <c r="CT89" s="2">
        <f t="shared" si="137"/>
        <v>0</v>
      </c>
      <c r="CU89" s="2">
        <f t="shared" si="138"/>
        <v>1</v>
      </c>
      <c r="CV89" s="2">
        <f t="shared" si="139"/>
        <v>0</v>
      </c>
      <c r="CW89" s="2">
        <f t="shared" si="140"/>
        <v>1</v>
      </c>
      <c r="CX89" s="2">
        <f t="shared" si="141"/>
        <v>1</v>
      </c>
      <c r="CY89" s="2">
        <f t="shared" si="142"/>
        <v>0</v>
      </c>
      <c r="CZ89" s="2">
        <f t="shared" si="143"/>
        <v>1</v>
      </c>
    </row>
    <row r="90" spans="1:104" ht="151.80000000000001" x14ac:dyDescent="0.3">
      <c r="A90" s="2" t="s">
        <v>401</v>
      </c>
      <c r="B90" s="2" t="s">
        <v>402</v>
      </c>
      <c r="C90" s="2" t="s">
        <v>392</v>
      </c>
      <c r="D90" s="2" t="s">
        <v>397</v>
      </c>
      <c r="E90" s="2" t="s">
        <v>1176</v>
      </c>
      <c r="F90" s="2">
        <f t="shared" si="144"/>
        <v>1</v>
      </c>
      <c r="G90" s="2">
        <f t="shared" si="145"/>
        <v>0</v>
      </c>
      <c r="H90" s="2">
        <f t="shared" si="146"/>
        <v>1</v>
      </c>
      <c r="I90" s="2">
        <f t="shared" si="147"/>
        <v>1</v>
      </c>
      <c r="J90" s="2">
        <f t="shared" si="148"/>
        <v>0</v>
      </c>
      <c r="K90" s="2">
        <f t="shared" si="149"/>
        <v>0</v>
      </c>
      <c r="L90" s="2">
        <f t="shared" si="150"/>
        <v>0</v>
      </c>
      <c r="M90" s="2">
        <f t="shared" si="151"/>
        <v>1</v>
      </c>
      <c r="N90" s="2" t="s">
        <v>396</v>
      </c>
      <c r="Q90" s="2" t="s">
        <v>394</v>
      </c>
      <c r="R90" s="2" t="s">
        <v>1054</v>
      </c>
      <c r="S90" s="2" t="s">
        <v>108</v>
      </c>
      <c r="V90" s="2" t="s">
        <v>1239</v>
      </c>
      <c r="W90" s="2" t="s">
        <v>1229</v>
      </c>
      <c r="X90" s="2" t="s">
        <v>1224</v>
      </c>
      <c r="Y90" s="2">
        <f t="shared" si="88"/>
        <v>1</v>
      </c>
      <c r="Z90" s="2">
        <f t="shared" si="89"/>
        <v>0</v>
      </c>
      <c r="AA90" s="2">
        <f t="shared" si="90"/>
        <v>0</v>
      </c>
      <c r="AB90" s="2">
        <f t="shared" si="91"/>
        <v>1</v>
      </c>
      <c r="AC90" s="2">
        <f t="shared" si="92"/>
        <v>1</v>
      </c>
      <c r="AD90" s="2">
        <f t="shared" si="152"/>
        <v>0</v>
      </c>
      <c r="AE90" s="2">
        <f t="shared" si="93"/>
        <v>1</v>
      </c>
      <c r="AF90" s="2">
        <f t="shared" si="153"/>
        <v>0</v>
      </c>
      <c r="AG90" s="2">
        <f t="shared" si="154"/>
        <v>0</v>
      </c>
      <c r="AH90" s="2">
        <f t="shared" si="155"/>
        <v>0</v>
      </c>
      <c r="AI90" s="2">
        <f t="shared" si="156"/>
        <v>0</v>
      </c>
      <c r="AJ90" s="2">
        <f t="shared" si="157"/>
        <v>0</v>
      </c>
      <c r="AK90" s="2">
        <f t="shared" si="158"/>
        <v>0</v>
      </c>
      <c r="AL90" s="2">
        <f t="shared" si="159"/>
        <v>0</v>
      </c>
      <c r="AM90" s="2">
        <f t="shared" si="160"/>
        <v>0</v>
      </c>
      <c r="AN90" s="2">
        <f t="shared" si="161"/>
        <v>0</v>
      </c>
      <c r="AO90" s="2">
        <f t="shared" si="162"/>
        <v>0</v>
      </c>
      <c r="AP90" s="2">
        <f t="shared" si="163"/>
        <v>0</v>
      </c>
      <c r="AQ90" s="2">
        <f t="shared" si="164"/>
        <v>0</v>
      </c>
      <c r="AR90" s="2">
        <f t="shared" si="165"/>
        <v>0</v>
      </c>
      <c r="AS90" s="2">
        <f t="shared" si="94"/>
        <v>1</v>
      </c>
      <c r="AT90" s="2">
        <f t="shared" si="166"/>
        <v>0</v>
      </c>
      <c r="AU90" s="2">
        <f t="shared" si="167"/>
        <v>0</v>
      </c>
      <c r="AV90" s="2">
        <f t="shared" si="168"/>
        <v>1</v>
      </c>
      <c r="AW90" s="2">
        <f t="shared" si="169"/>
        <v>0</v>
      </c>
      <c r="AX90" s="2">
        <f t="shared" si="170"/>
        <v>0</v>
      </c>
      <c r="AY90" s="2">
        <f t="shared" si="171"/>
        <v>1</v>
      </c>
      <c r="AZ90" s="2">
        <f t="shared" si="172"/>
        <v>1</v>
      </c>
      <c r="BA90" s="2">
        <f t="shared" si="173"/>
        <v>0</v>
      </c>
      <c r="BB90" s="2">
        <f t="shared" si="174"/>
        <v>0</v>
      </c>
      <c r="BC90" s="2">
        <f t="shared" si="175"/>
        <v>1</v>
      </c>
      <c r="BD90" s="2">
        <f t="shared" si="95"/>
        <v>0</v>
      </c>
      <c r="BE90" s="2">
        <f t="shared" si="96"/>
        <v>0</v>
      </c>
      <c r="BF90" s="2">
        <f t="shared" si="97"/>
        <v>1</v>
      </c>
      <c r="BG90" s="2">
        <f t="shared" si="98"/>
        <v>1</v>
      </c>
      <c r="BH90" s="2">
        <f t="shared" si="99"/>
        <v>1</v>
      </c>
      <c r="BI90" s="2">
        <f t="shared" si="100"/>
        <v>0</v>
      </c>
      <c r="BJ90" s="2">
        <f t="shared" si="101"/>
        <v>0</v>
      </c>
      <c r="BK90" s="2">
        <f t="shared" si="102"/>
        <v>0</v>
      </c>
      <c r="BL90" s="2">
        <f t="shared" si="103"/>
        <v>0</v>
      </c>
      <c r="BM90" s="2">
        <f t="shared" si="104"/>
        <v>1</v>
      </c>
      <c r="BN90" s="2">
        <f t="shared" si="105"/>
        <v>0</v>
      </c>
      <c r="BO90" s="2">
        <f t="shared" si="106"/>
        <v>0</v>
      </c>
      <c r="BP90" s="2">
        <f t="shared" si="107"/>
        <v>0</v>
      </c>
      <c r="BQ90" s="2">
        <f t="shared" si="108"/>
        <v>0</v>
      </c>
      <c r="BR90" s="2">
        <f t="shared" si="109"/>
        <v>0</v>
      </c>
      <c r="BS90" s="2">
        <f t="shared" si="110"/>
        <v>0</v>
      </c>
      <c r="BT90" s="2">
        <f t="shared" si="111"/>
        <v>0</v>
      </c>
      <c r="BU90" s="2">
        <f t="shared" si="112"/>
        <v>0</v>
      </c>
      <c r="BV90" s="2">
        <f t="shared" si="113"/>
        <v>1</v>
      </c>
      <c r="BW90" s="2">
        <f t="shared" si="114"/>
        <v>1</v>
      </c>
      <c r="BX90" s="2">
        <f t="shared" si="115"/>
        <v>1</v>
      </c>
      <c r="BY90" s="2">
        <f t="shared" si="116"/>
        <v>0</v>
      </c>
      <c r="BZ90" s="2">
        <f t="shared" si="117"/>
        <v>0</v>
      </c>
      <c r="CA90" s="2">
        <f t="shared" si="118"/>
        <v>0</v>
      </c>
      <c r="CB90" s="2">
        <f t="shared" si="119"/>
        <v>0</v>
      </c>
      <c r="CC90" s="2">
        <f t="shared" si="120"/>
        <v>0</v>
      </c>
      <c r="CD90" s="2">
        <f t="shared" si="121"/>
        <v>0</v>
      </c>
      <c r="CE90" s="2">
        <f t="shared" si="122"/>
        <v>0</v>
      </c>
      <c r="CF90" s="2">
        <f t="shared" si="123"/>
        <v>0</v>
      </c>
      <c r="CG90" s="2">
        <f t="shared" si="124"/>
        <v>0</v>
      </c>
      <c r="CH90" s="2">
        <f t="shared" si="125"/>
        <v>0</v>
      </c>
      <c r="CI90" s="2">
        <f t="shared" si="126"/>
        <v>0</v>
      </c>
      <c r="CJ90" s="2">
        <f t="shared" si="127"/>
        <v>0</v>
      </c>
      <c r="CK90" s="2">
        <f t="shared" si="128"/>
        <v>0</v>
      </c>
      <c r="CL90" s="2">
        <f t="shared" si="129"/>
        <v>1</v>
      </c>
      <c r="CM90" s="2">
        <f t="shared" si="130"/>
        <v>0</v>
      </c>
      <c r="CN90" s="2">
        <f t="shared" si="131"/>
        <v>0</v>
      </c>
      <c r="CO90" s="2">
        <f t="shared" si="132"/>
        <v>0</v>
      </c>
      <c r="CP90" s="2">
        <f t="shared" si="133"/>
        <v>0</v>
      </c>
      <c r="CQ90" s="2">
        <f t="shared" si="134"/>
        <v>0</v>
      </c>
      <c r="CR90" s="2">
        <f t="shared" si="135"/>
        <v>0</v>
      </c>
      <c r="CS90" s="2">
        <f t="shared" si="136"/>
        <v>0</v>
      </c>
      <c r="CT90" s="2">
        <f t="shared" si="137"/>
        <v>0</v>
      </c>
      <c r="CU90" s="2">
        <f t="shared" si="138"/>
        <v>1</v>
      </c>
      <c r="CV90" s="2">
        <f t="shared" si="139"/>
        <v>1</v>
      </c>
      <c r="CW90" s="2">
        <f t="shared" si="140"/>
        <v>1</v>
      </c>
      <c r="CX90" s="2">
        <f t="shared" si="141"/>
        <v>1</v>
      </c>
      <c r="CY90" s="2">
        <f t="shared" si="142"/>
        <v>0</v>
      </c>
      <c r="CZ90" s="2">
        <f t="shared" si="143"/>
        <v>0</v>
      </c>
    </row>
    <row r="91" spans="1:104" ht="41.4" x14ac:dyDescent="0.3">
      <c r="A91" s="2" t="s">
        <v>398</v>
      </c>
      <c r="B91" s="2" t="s">
        <v>399</v>
      </c>
      <c r="C91" s="2" t="s">
        <v>392</v>
      </c>
      <c r="D91" s="2">
        <v>27</v>
      </c>
      <c r="E91" s="2" t="s">
        <v>1176</v>
      </c>
      <c r="F91" s="2">
        <f t="shared" si="144"/>
        <v>1</v>
      </c>
      <c r="G91" s="2">
        <f t="shared" si="145"/>
        <v>0</v>
      </c>
      <c r="H91" s="2">
        <f t="shared" si="146"/>
        <v>1</v>
      </c>
      <c r="I91" s="2">
        <f t="shared" si="147"/>
        <v>1</v>
      </c>
      <c r="J91" s="2">
        <f t="shared" si="148"/>
        <v>0</v>
      </c>
      <c r="K91" s="2">
        <f t="shared" si="149"/>
        <v>0</v>
      </c>
      <c r="L91" s="2">
        <f t="shared" si="150"/>
        <v>0</v>
      </c>
      <c r="M91" s="2">
        <f t="shared" si="151"/>
        <v>1</v>
      </c>
      <c r="R91" s="2" t="s">
        <v>39</v>
      </c>
      <c r="S91" s="2" t="s">
        <v>108</v>
      </c>
      <c r="V91" s="2" t="s">
        <v>1237</v>
      </c>
      <c r="Y91" s="2">
        <f t="shared" si="88"/>
        <v>0</v>
      </c>
      <c r="Z91" s="2">
        <f t="shared" si="89"/>
        <v>0</v>
      </c>
      <c r="AA91" s="2">
        <f t="shared" si="90"/>
        <v>0</v>
      </c>
      <c r="AB91" s="2">
        <f t="shared" si="91"/>
        <v>0</v>
      </c>
      <c r="AC91" s="2">
        <f t="shared" si="92"/>
        <v>1</v>
      </c>
      <c r="AD91" s="2">
        <f t="shared" si="152"/>
        <v>0</v>
      </c>
      <c r="AE91" s="2">
        <f t="shared" si="93"/>
        <v>0</v>
      </c>
      <c r="AF91" s="2">
        <f t="shared" si="153"/>
        <v>0</v>
      </c>
      <c r="AG91" s="2">
        <f t="shared" si="154"/>
        <v>0</v>
      </c>
      <c r="AH91" s="2">
        <f t="shared" si="155"/>
        <v>0</v>
      </c>
      <c r="AI91" s="2">
        <f t="shared" si="156"/>
        <v>0</v>
      </c>
      <c r="AJ91" s="2">
        <f t="shared" si="157"/>
        <v>0</v>
      </c>
      <c r="AK91" s="2">
        <f t="shared" si="158"/>
        <v>0</v>
      </c>
      <c r="AL91" s="2">
        <f t="shared" si="159"/>
        <v>0</v>
      </c>
      <c r="AM91" s="2">
        <f t="shared" si="160"/>
        <v>0</v>
      </c>
      <c r="AN91" s="2">
        <f t="shared" si="161"/>
        <v>0</v>
      </c>
      <c r="AO91" s="2">
        <f t="shared" si="162"/>
        <v>0</v>
      </c>
      <c r="AP91" s="2">
        <f t="shared" si="163"/>
        <v>0</v>
      </c>
      <c r="AQ91" s="2">
        <f t="shared" si="164"/>
        <v>0</v>
      </c>
      <c r="AR91" s="2">
        <f t="shared" si="165"/>
        <v>0</v>
      </c>
      <c r="AS91" s="2">
        <f t="shared" si="94"/>
        <v>0</v>
      </c>
      <c r="AT91" s="2">
        <f t="shared" si="166"/>
        <v>0</v>
      </c>
      <c r="AU91" s="2">
        <f t="shared" si="167"/>
        <v>0</v>
      </c>
      <c r="AV91" s="2">
        <f t="shared" si="168"/>
        <v>0</v>
      </c>
      <c r="AW91" s="2">
        <f t="shared" si="169"/>
        <v>0</v>
      </c>
      <c r="AX91" s="2">
        <f t="shared" si="170"/>
        <v>0</v>
      </c>
      <c r="AY91" s="2">
        <f t="shared" si="171"/>
        <v>0</v>
      </c>
      <c r="AZ91" s="2">
        <f t="shared" si="172"/>
        <v>0</v>
      </c>
      <c r="BA91" s="2">
        <f t="shared" si="173"/>
        <v>0</v>
      </c>
      <c r="BB91" s="2">
        <f t="shared" si="174"/>
        <v>0</v>
      </c>
      <c r="BC91" s="2">
        <f t="shared" si="175"/>
        <v>0</v>
      </c>
      <c r="BD91" s="2">
        <f t="shared" si="95"/>
        <v>0</v>
      </c>
      <c r="BE91" s="2">
        <f t="shared" si="96"/>
        <v>0</v>
      </c>
      <c r="BF91" s="2">
        <f t="shared" si="97"/>
        <v>0</v>
      </c>
      <c r="BG91" s="2">
        <f t="shared" si="98"/>
        <v>0</v>
      </c>
      <c r="BH91" s="2">
        <f t="shared" si="99"/>
        <v>0</v>
      </c>
      <c r="BI91" s="2">
        <f t="shared" si="100"/>
        <v>0</v>
      </c>
      <c r="BJ91" s="2">
        <f t="shared" si="101"/>
        <v>0</v>
      </c>
      <c r="BK91" s="2">
        <f t="shared" si="102"/>
        <v>0</v>
      </c>
      <c r="BL91" s="2">
        <f t="shared" si="103"/>
        <v>0</v>
      </c>
      <c r="BM91" s="2">
        <f t="shared" si="104"/>
        <v>0</v>
      </c>
      <c r="BN91" s="2">
        <f t="shared" si="105"/>
        <v>0</v>
      </c>
      <c r="BO91" s="2">
        <f t="shared" si="106"/>
        <v>0</v>
      </c>
      <c r="BP91" s="2">
        <f t="shared" si="107"/>
        <v>0</v>
      </c>
      <c r="BQ91" s="2">
        <f t="shared" si="108"/>
        <v>0</v>
      </c>
      <c r="BR91" s="2">
        <f t="shared" si="109"/>
        <v>0</v>
      </c>
      <c r="BS91" s="2">
        <f t="shared" si="110"/>
        <v>0</v>
      </c>
      <c r="BT91" s="2">
        <f t="shared" si="111"/>
        <v>0</v>
      </c>
      <c r="BU91" s="2">
        <f t="shared" si="112"/>
        <v>0</v>
      </c>
      <c r="BV91" s="2">
        <f t="shared" si="113"/>
        <v>0</v>
      </c>
      <c r="BW91" s="2">
        <f t="shared" si="114"/>
        <v>0</v>
      </c>
      <c r="BX91" s="2">
        <f t="shared" si="115"/>
        <v>0</v>
      </c>
      <c r="BY91" s="2">
        <f t="shared" si="116"/>
        <v>0</v>
      </c>
      <c r="BZ91" s="2">
        <f t="shared" si="117"/>
        <v>0</v>
      </c>
      <c r="CA91" s="2">
        <f t="shared" si="118"/>
        <v>0</v>
      </c>
      <c r="CB91" s="2">
        <f t="shared" si="119"/>
        <v>0</v>
      </c>
      <c r="CC91" s="2">
        <f t="shared" si="120"/>
        <v>0</v>
      </c>
      <c r="CD91" s="2">
        <f t="shared" si="121"/>
        <v>0</v>
      </c>
      <c r="CE91" s="2">
        <f t="shared" si="122"/>
        <v>0</v>
      </c>
      <c r="CF91" s="2">
        <f t="shared" si="123"/>
        <v>0</v>
      </c>
      <c r="CG91" s="2">
        <f t="shared" si="124"/>
        <v>0</v>
      </c>
      <c r="CH91" s="2">
        <f t="shared" si="125"/>
        <v>0</v>
      </c>
      <c r="CI91" s="2">
        <f t="shared" si="126"/>
        <v>0</v>
      </c>
      <c r="CJ91" s="2">
        <f t="shared" si="127"/>
        <v>0</v>
      </c>
      <c r="CK91" s="2">
        <f t="shared" si="128"/>
        <v>0</v>
      </c>
      <c r="CL91" s="2">
        <f t="shared" si="129"/>
        <v>0</v>
      </c>
      <c r="CM91" s="2">
        <f t="shared" si="130"/>
        <v>0</v>
      </c>
      <c r="CN91" s="2">
        <f t="shared" si="131"/>
        <v>0</v>
      </c>
      <c r="CO91" s="2">
        <f t="shared" si="132"/>
        <v>0</v>
      </c>
      <c r="CP91" s="2">
        <f t="shared" si="133"/>
        <v>0</v>
      </c>
      <c r="CQ91" s="2">
        <f t="shared" si="134"/>
        <v>0</v>
      </c>
      <c r="CR91" s="2">
        <f t="shared" si="135"/>
        <v>0</v>
      </c>
      <c r="CS91" s="2">
        <f t="shared" si="136"/>
        <v>0</v>
      </c>
      <c r="CT91" s="2">
        <f t="shared" si="137"/>
        <v>0</v>
      </c>
      <c r="CU91" s="2">
        <f t="shared" si="138"/>
        <v>0</v>
      </c>
      <c r="CV91" s="2">
        <f t="shared" si="139"/>
        <v>0</v>
      </c>
      <c r="CW91" s="2">
        <f t="shared" si="140"/>
        <v>0</v>
      </c>
      <c r="CX91" s="2">
        <f t="shared" si="141"/>
        <v>0</v>
      </c>
      <c r="CY91" s="2">
        <f t="shared" si="142"/>
        <v>0</v>
      </c>
      <c r="CZ91" s="2">
        <f t="shared" si="143"/>
        <v>1</v>
      </c>
    </row>
    <row r="92" spans="1:104" ht="96.6" x14ac:dyDescent="0.3">
      <c r="A92" s="2" t="s">
        <v>404</v>
      </c>
      <c r="B92" s="2" t="s">
        <v>405</v>
      </c>
      <c r="C92" s="2" t="s">
        <v>403</v>
      </c>
      <c r="D92" s="2">
        <v>1</v>
      </c>
      <c r="E92" s="2" t="s">
        <v>6</v>
      </c>
      <c r="F92" s="2">
        <f t="shared" si="144"/>
        <v>0</v>
      </c>
      <c r="G92" s="2">
        <f t="shared" si="145"/>
        <v>1</v>
      </c>
      <c r="H92" s="2">
        <f t="shared" si="146"/>
        <v>0</v>
      </c>
      <c r="I92" s="2">
        <f t="shared" si="147"/>
        <v>0</v>
      </c>
      <c r="J92" s="2">
        <f t="shared" si="148"/>
        <v>0</v>
      </c>
      <c r="K92" s="2">
        <f t="shared" si="149"/>
        <v>0</v>
      </c>
      <c r="L92" s="2">
        <f t="shared" si="150"/>
        <v>0</v>
      </c>
      <c r="M92" s="2">
        <f t="shared" si="151"/>
        <v>0</v>
      </c>
      <c r="N92" s="2" t="s">
        <v>44</v>
      </c>
      <c r="R92" s="2" t="s">
        <v>39</v>
      </c>
      <c r="S92" s="2" t="s">
        <v>63</v>
      </c>
      <c r="T92" s="2" t="s">
        <v>406</v>
      </c>
      <c r="U92" s="2" t="s">
        <v>131</v>
      </c>
      <c r="V92" s="2" t="s">
        <v>1239</v>
      </c>
      <c r="W92" s="2" t="s">
        <v>81</v>
      </c>
      <c r="X92" s="2" t="s">
        <v>88</v>
      </c>
      <c r="Y92" s="2">
        <f t="shared" si="88"/>
        <v>1</v>
      </c>
      <c r="Z92" s="2">
        <f t="shared" si="89"/>
        <v>0</v>
      </c>
      <c r="AA92" s="2">
        <f t="shared" si="90"/>
        <v>0</v>
      </c>
      <c r="AB92" s="2">
        <f t="shared" si="91"/>
        <v>0</v>
      </c>
      <c r="AC92" s="2">
        <f t="shared" si="92"/>
        <v>1</v>
      </c>
      <c r="AD92" s="2">
        <f t="shared" si="152"/>
        <v>1</v>
      </c>
      <c r="AE92" s="2">
        <f t="shared" si="93"/>
        <v>1</v>
      </c>
      <c r="AF92" s="2">
        <f t="shared" si="153"/>
        <v>0</v>
      </c>
      <c r="AG92" s="2">
        <f t="shared" si="154"/>
        <v>0</v>
      </c>
      <c r="AH92" s="2">
        <f t="shared" si="155"/>
        <v>1</v>
      </c>
      <c r="AI92" s="2">
        <f t="shared" si="156"/>
        <v>1</v>
      </c>
      <c r="AJ92" s="2">
        <f t="shared" si="157"/>
        <v>0</v>
      </c>
      <c r="AK92" s="2">
        <f t="shared" si="158"/>
        <v>0</v>
      </c>
      <c r="AL92" s="2">
        <f t="shared" si="159"/>
        <v>0</v>
      </c>
      <c r="AM92" s="2">
        <f t="shared" si="160"/>
        <v>1</v>
      </c>
      <c r="AN92" s="2">
        <f t="shared" si="161"/>
        <v>0</v>
      </c>
      <c r="AO92" s="2">
        <f t="shared" si="162"/>
        <v>0</v>
      </c>
      <c r="AP92" s="2">
        <f t="shared" si="163"/>
        <v>1</v>
      </c>
      <c r="AQ92" s="2">
        <f t="shared" si="164"/>
        <v>0</v>
      </c>
      <c r="AR92" s="2">
        <f t="shared" si="165"/>
        <v>0</v>
      </c>
      <c r="AS92" s="2">
        <f t="shared" si="94"/>
        <v>0</v>
      </c>
      <c r="AT92" s="2">
        <f t="shared" si="166"/>
        <v>1</v>
      </c>
      <c r="AU92" s="2">
        <f t="shared" si="167"/>
        <v>0</v>
      </c>
      <c r="AV92" s="2">
        <f t="shared" si="168"/>
        <v>0</v>
      </c>
      <c r="AW92" s="2">
        <f t="shared" si="169"/>
        <v>0</v>
      </c>
      <c r="AX92" s="2">
        <f t="shared" si="170"/>
        <v>0</v>
      </c>
      <c r="AY92" s="2">
        <f t="shared" si="171"/>
        <v>0</v>
      </c>
      <c r="AZ92" s="2">
        <f t="shared" si="172"/>
        <v>0</v>
      </c>
      <c r="BA92" s="2">
        <f t="shared" si="173"/>
        <v>1</v>
      </c>
      <c r="BB92" s="2">
        <f t="shared" si="174"/>
        <v>0</v>
      </c>
      <c r="BC92" s="2">
        <f t="shared" si="175"/>
        <v>0</v>
      </c>
      <c r="BD92" s="2">
        <f t="shared" si="95"/>
        <v>0</v>
      </c>
      <c r="BE92" s="2">
        <f t="shared" si="96"/>
        <v>0</v>
      </c>
      <c r="BF92" s="2">
        <f t="shared" si="97"/>
        <v>0</v>
      </c>
      <c r="BG92" s="2">
        <f t="shared" si="98"/>
        <v>0</v>
      </c>
      <c r="BH92" s="2">
        <f t="shared" si="99"/>
        <v>1</v>
      </c>
      <c r="BI92" s="2">
        <f t="shared" si="100"/>
        <v>0</v>
      </c>
      <c r="BJ92" s="2">
        <f t="shared" si="101"/>
        <v>0</v>
      </c>
      <c r="BK92" s="2">
        <f t="shared" si="102"/>
        <v>0</v>
      </c>
      <c r="BL92" s="2">
        <f t="shared" si="103"/>
        <v>0</v>
      </c>
      <c r="BM92" s="2">
        <f t="shared" si="104"/>
        <v>0</v>
      </c>
      <c r="BN92" s="2">
        <f t="shared" si="105"/>
        <v>0</v>
      </c>
      <c r="BO92" s="2">
        <f t="shared" si="106"/>
        <v>0</v>
      </c>
      <c r="BP92" s="2">
        <f t="shared" si="107"/>
        <v>0</v>
      </c>
      <c r="BQ92" s="2">
        <f t="shared" si="108"/>
        <v>0</v>
      </c>
      <c r="BR92" s="2">
        <f t="shared" si="109"/>
        <v>0</v>
      </c>
      <c r="BS92" s="2">
        <f t="shared" si="110"/>
        <v>0</v>
      </c>
      <c r="BT92" s="2">
        <f t="shared" si="111"/>
        <v>0</v>
      </c>
      <c r="BU92" s="2">
        <f t="shared" si="112"/>
        <v>0</v>
      </c>
      <c r="BV92" s="2">
        <f t="shared" si="113"/>
        <v>0</v>
      </c>
      <c r="BW92" s="2">
        <f t="shared" si="114"/>
        <v>0</v>
      </c>
      <c r="BX92" s="2">
        <f t="shared" si="115"/>
        <v>0</v>
      </c>
      <c r="BY92" s="2">
        <f t="shared" si="116"/>
        <v>0</v>
      </c>
      <c r="BZ92" s="2">
        <f t="shared" si="117"/>
        <v>0</v>
      </c>
      <c r="CA92" s="2">
        <f t="shared" si="118"/>
        <v>0</v>
      </c>
      <c r="CB92" s="2">
        <f t="shared" si="119"/>
        <v>0</v>
      </c>
      <c r="CC92" s="2">
        <f t="shared" si="120"/>
        <v>0</v>
      </c>
      <c r="CD92" s="2">
        <f t="shared" si="121"/>
        <v>0</v>
      </c>
      <c r="CE92" s="2">
        <f t="shared" si="122"/>
        <v>0</v>
      </c>
      <c r="CF92" s="2">
        <f t="shared" si="123"/>
        <v>0</v>
      </c>
      <c r="CG92" s="2">
        <f t="shared" si="124"/>
        <v>0</v>
      </c>
      <c r="CH92" s="2">
        <f t="shared" si="125"/>
        <v>0</v>
      </c>
      <c r="CI92" s="2">
        <f t="shared" si="126"/>
        <v>0</v>
      </c>
      <c r="CJ92" s="2">
        <f t="shared" si="127"/>
        <v>0</v>
      </c>
      <c r="CK92" s="2">
        <f t="shared" si="128"/>
        <v>0</v>
      </c>
      <c r="CL92" s="2">
        <f t="shared" si="129"/>
        <v>0</v>
      </c>
      <c r="CM92" s="2">
        <f t="shared" si="130"/>
        <v>0</v>
      </c>
      <c r="CN92" s="2">
        <f t="shared" si="131"/>
        <v>0</v>
      </c>
      <c r="CO92" s="2">
        <f t="shared" si="132"/>
        <v>0</v>
      </c>
      <c r="CP92" s="2">
        <f t="shared" si="133"/>
        <v>0</v>
      </c>
      <c r="CQ92" s="2">
        <f t="shared" si="134"/>
        <v>0</v>
      </c>
      <c r="CR92" s="2">
        <f t="shared" si="135"/>
        <v>0</v>
      </c>
      <c r="CS92" s="2">
        <f t="shared" si="136"/>
        <v>0</v>
      </c>
      <c r="CT92" s="2">
        <f t="shared" si="137"/>
        <v>0</v>
      </c>
      <c r="CU92" s="2">
        <f t="shared" si="138"/>
        <v>0</v>
      </c>
      <c r="CV92" s="2">
        <f t="shared" si="139"/>
        <v>0</v>
      </c>
      <c r="CW92" s="2">
        <f t="shared" si="140"/>
        <v>0</v>
      </c>
      <c r="CX92" s="2">
        <f t="shared" si="141"/>
        <v>0</v>
      </c>
      <c r="CY92" s="2">
        <f t="shared" si="142"/>
        <v>0</v>
      </c>
      <c r="CZ92" s="2">
        <f t="shared" si="143"/>
        <v>1</v>
      </c>
    </row>
    <row r="93" spans="1:104" ht="55.2" x14ac:dyDescent="0.3">
      <c r="A93" s="2" t="s">
        <v>407</v>
      </c>
      <c r="B93" s="2" t="s">
        <v>498</v>
      </c>
      <c r="C93" s="2" t="s">
        <v>403</v>
      </c>
      <c r="D93" s="2" t="s">
        <v>411</v>
      </c>
      <c r="E93" s="2" t="s">
        <v>6</v>
      </c>
      <c r="F93" s="2">
        <f t="shared" si="144"/>
        <v>0</v>
      </c>
      <c r="G93" s="2">
        <f t="shared" si="145"/>
        <v>1</v>
      </c>
      <c r="H93" s="2">
        <f t="shared" si="146"/>
        <v>0</v>
      </c>
      <c r="I93" s="2">
        <f t="shared" si="147"/>
        <v>0</v>
      </c>
      <c r="J93" s="2">
        <f t="shared" si="148"/>
        <v>0</v>
      </c>
      <c r="K93" s="2">
        <f t="shared" si="149"/>
        <v>0</v>
      </c>
      <c r="L93" s="2">
        <f t="shared" si="150"/>
        <v>0</v>
      </c>
      <c r="M93" s="2">
        <f t="shared" si="151"/>
        <v>0</v>
      </c>
      <c r="N93" s="2" t="s">
        <v>221</v>
      </c>
      <c r="P93" s="2" t="s">
        <v>139</v>
      </c>
      <c r="S93" s="2" t="s">
        <v>108</v>
      </c>
      <c r="V93" s="2" t="s">
        <v>1237</v>
      </c>
      <c r="W93" s="2" t="s">
        <v>81</v>
      </c>
      <c r="X93" s="2" t="s">
        <v>88</v>
      </c>
      <c r="Y93" s="2">
        <f t="shared" si="88"/>
        <v>1</v>
      </c>
      <c r="Z93" s="2">
        <f t="shared" si="89"/>
        <v>0</v>
      </c>
      <c r="AA93" s="2">
        <f t="shared" si="90"/>
        <v>1</v>
      </c>
      <c r="AB93" s="2">
        <f t="shared" si="91"/>
        <v>0</v>
      </c>
      <c r="AC93" s="2">
        <f t="shared" si="92"/>
        <v>0</v>
      </c>
      <c r="AD93" s="2">
        <f t="shared" si="152"/>
        <v>0</v>
      </c>
      <c r="AE93" s="2">
        <f t="shared" si="93"/>
        <v>0</v>
      </c>
      <c r="AF93" s="2">
        <f t="shared" si="153"/>
        <v>0</v>
      </c>
      <c r="AG93" s="2">
        <f t="shared" si="154"/>
        <v>0</v>
      </c>
      <c r="AH93" s="2">
        <f t="shared" si="155"/>
        <v>0</v>
      </c>
      <c r="AI93" s="2">
        <f t="shared" si="156"/>
        <v>0</v>
      </c>
      <c r="AJ93" s="2">
        <f t="shared" si="157"/>
        <v>0</v>
      </c>
      <c r="AK93" s="2">
        <f t="shared" si="158"/>
        <v>0</v>
      </c>
      <c r="AL93" s="2">
        <f t="shared" si="159"/>
        <v>0</v>
      </c>
      <c r="AM93" s="2">
        <f t="shared" si="160"/>
        <v>0</v>
      </c>
      <c r="AN93" s="2">
        <f t="shared" si="161"/>
        <v>0</v>
      </c>
      <c r="AO93" s="2">
        <f t="shared" si="162"/>
        <v>0</v>
      </c>
      <c r="AP93" s="2">
        <f t="shared" si="163"/>
        <v>0</v>
      </c>
      <c r="AQ93" s="2">
        <f t="shared" si="164"/>
        <v>0</v>
      </c>
      <c r="AR93" s="2">
        <f t="shared" si="165"/>
        <v>0</v>
      </c>
      <c r="AS93" s="2">
        <f t="shared" si="94"/>
        <v>0</v>
      </c>
      <c r="AT93" s="2">
        <f t="shared" si="166"/>
        <v>1</v>
      </c>
      <c r="AU93" s="2">
        <f t="shared" si="167"/>
        <v>0</v>
      </c>
      <c r="AV93" s="2">
        <f t="shared" si="168"/>
        <v>0</v>
      </c>
      <c r="AW93" s="2">
        <f t="shared" si="169"/>
        <v>0</v>
      </c>
      <c r="AX93" s="2">
        <f t="shared" si="170"/>
        <v>0</v>
      </c>
      <c r="AY93" s="2">
        <f t="shared" si="171"/>
        <v>0</v>
      </c>
      <c r="AZ93" s="2">
        <f t="shared" si="172"/>
        <v>0</v>
      </c>
      <c r="BA93" s="2">
        <f t="shared" si="173"/>
        <v>1</v>
      </c>
      <c r="BB93" s="2">
        <f t="shared" si="174"/>
        <v>0</v>
      </c>
      <c r="BC93" s="2">
        <f t="shared" si="175"/>
        <v>0</v>
      </c>
      <c r="BD93" s="2">
        <f t="shared" si="95"/>
        <v>0</v>
      </c>
      <c r="BE93" s="2">
        <f t="shared" si="96"/>
        <v>0</v>
      </c>
      <c r="BF93" s="2">
        <f t="shared" si="97"/>
        <v>0</v>
      </c>
      <c r="BG93" s="2">
        <f t="shared" si="98"/>
        <v>0</v>
      </c>
      <c r="BH93" s="2">
        <f t="shared" si="99"/>
        <v>1</v>
      </c>
      <c r="BI93" s="2">
        <f t="shared" si="100"/>
        <v>0</v>
      </c>
      <c r="BJ93" s="2">
        <f t="shared" si="101"/>
        <v>0</v>
      </c>
      <c r="BK93" s="2">
        <f t="shared" si="102"/>
        <v>1</v>
      </c>
      <c r="BL93" s="2">
        <f t="shared" si="103"/>
        <v>0</v>
      </c>
      <c r="BM93" s="2">
        <f t="shared" si="104"/>
        <v>1</v>
      </c>
      <c r="BN93" s="2">
        <f t="shared" si="105"/>
        <v>0</v>
      </c>
      <c r="BO93" s="2">
        <f t="shared" si="106"/>
        <v>0</v>
      </c>
      <c r="BP93" s="2">
        <f t="shared" si="107"/>
        <v>0</v>
      </c>
      <c r="BQ93" s="2">
        <f t="shared" si="108"/>
        <v>0</v>
      </c>
      <c r="BR93" s="2">
        <f t="shared" si="109"/>
        <v>1</v>
      </c>
      <c r="BS93" s="2">
        <f t="shared" si="110"/>
        <v>0</v>
      </c>
      <c r="BT93" s="2">
        <f t="shared" si="111"/>
        <v>0</v>
      </c>
      <c r="BU93" s="2">
        <f t="shared" si="112"/>
        <v>0</v>
      </c>
      <c r="BV93" s="2">
        <f t="shared" si="113"/>
        <v>0</v>
      </c>
      <c r="BW93" s="2">
        <f t="shared" si="114"/>
        <v>0</v>
      </c>
      <c r="BX93" s="2">
        <f t="shared" si="115"/>
        <v>0</v>
      </c>
      <c r="BY93" s="2">
        <f t="shared" si="116"/>
        <v>0</v>
      </c>
      <c r="BZ93" s="2">
        <f t="shared" si="117"/>
        <v>0</v>
      </c>
      <c r="CA93" s="2">
        <f t="shared" si="118"/>
        <v>0</v>
      </c>
      <c r="CB93" s="2">
        <f t="shared" si="119"/>
        <v>0</v>
      </c>
      <c r="CC93" s="2">
        <f t="shared" si="120"/>
        <v>0</v>
      </c>
      <c r="CD93" s="2">
        <f t="shared" si="121"/>
        <v>0</v>
      </c>
      <c r="CE93" s="2">
        <f t="shared" si="122"/>
        <v>0</v>
      </c>
      <c r="CF93" s="2">
        <f t="shared" si="123"/>
        <v>0</v>
      </c>
      <c r="CG93" s="2">
        <f t="shared" si="124"/>
        <v>0</v>
      </c>
      <c r="CH93" s="2">
        <f t="shared" si="125"/>
        <v>0</v>
      </c>
      <c r="CI93" s="2">
        <f t="shared" si="126"/>
        <v>0</v>
      </c>
      <c r="CJ93" s="2">
        <f t="shared" si="127"/>
        <v>0</v>
      </c>
      <c r="CK93" s="2">
        <f t="shared" si="128"/>
        <v>0</v>
      </c>
      <c r="CL93" s="2">
        <f t="shared" si="129"/>
        <v>0</v>
      </c>
      <c r="CM93" s="2">
        <f t="shared" si="130"/>
        <v>0</v>
      </c>
      <c r="CN93" s="2">
        <f t="shared" si="131"/>
        <v>0</v>
      </c>
      <c r="CO93" s="2">
        <f t="shared" si="132"/>
        <v>0</v>
      </c>
      <c r="CP93" s="2">
        <f t="shared" si="133"/>
        <v>0</v>
      </c>
      <c r="CQ93" s="2">
        <f t="shared" si="134"/>
        <v>0</v>
      </c>
      <c r="CR93" s="2">
        <f t="shared" si="135"/>
        <v>0</v>
      </c>
      <c r="CS93" s="2">
        <f t="shared" si="136"/>
        <v>0</v>
      </c>
      <c r="CT93" s="2">
        <f t="shared" si="137"/>
        <v>0</v>
      </c>
      <c r="CU93" s="2">
        <f t="shared" si="138"/>
        <v>0</v>
      </c>
      <c r="CV93" s="2">
        <f t="shared" si="139"/>
        <v>0</v>
      </c>
      <c r="CW93" s="2">
        <f t="shared" si="140"/>
        <v>0</v>
      </c>
      <c r="CX93" s="2">
        <f t="shared" si="141"/>
        <v>0</v>
      </c>
      <c r="CY93" s="2">
        <f t="shared" si="142"/>
        <v>0</v>
      </c>
      <c r="CZ93" s="2">
        <f t="shared" si="143"/>
        <v>0</v>
      </c>
    </row>
    <row r="94" spans="1:104" ht="41.4" x14ac:dyDescent="0.3">
      <c r="A94" s="2" t="s">
        <v>408</v>
      </c>
      <c r="B94" s="2" t="s">
        <v>409</v>
      </c>
      <c r="C94" s="2" t="s">
        <v>403</v>
      </c>
      <c r="D94" s="2">
        <v>7</v>
      </c>
      <c r="E94" s="2" t="s">
        <v>6</v>
      </c>
      <c r="F94" s="2">
        <f t="shared" si="144"/>
        <v>0</v>
      </c>
      <c r="G94" s="2">
        <f t="shared" si="145"/>
        <v>1</v>
      </c>
      <c r="H94" s="2">
        <f t="shared" si="146"/>
        <v>0</v>
      </c>
      <c r="I94" s="2">
        <f t="shared" si="147"/>
        <v>0</v>
      </c>
      <c r="J94" s="2">
        <f t="shared" si="148"/>
        <v>0</v>
      </c>
      <c r="K94" s="2">
        <f t="shared" si="149"/>
        <v>0</v>
      </c>
      <c r="L94" s="2">
        <f t="shared" si="150"/>
        <v>0</v>
      </c>
      <c r="M94" s="2">
        <f t="shared" si="151"/>
        <v>0</v>
      </c>
      <c r="N94" s="2" t="s">
        <v>410</v>
      </c>
      <c r="P94" s="2" t="s">
        <v>139</v>
      </c>
      <c r="R94" s="2" t="s">
        <v>52</v>
      </c>
      <c r="S94" s="2" t="s">
        <v>108</v>
      </c>
      <c r="V94" s="2" t="s">
        <v>1237</v>
      </c>
      <c r="Y94" s="2">
        <f t="shared" si="88"/>
        <v>1</v>
      </c>
      <c r="Z94" s="2">
        <f t="shared" si="89"/>
        <v>0</v>
      </c>
      <c r="AA94" s="2">
        <f t="shared" si="90"/>
        <v>1</v>
      </c>
      <c r="AB94" s="2">
        <f t="shared" si="91"/>
        <v>0</v>
      </c>
      <c r="AC94" s="2">
        <f t="shared" si="92"/>
        <v>1</v>
      </c>
      <c r="AD94" s="2">
        <f t="shared" si="152"/>
        <v>0</v>
      </c>
      <c r="AE94" s="2">
        <f t="shared" si="93"/>
        <v>0</v>
      </c>
      <c r="AF94" s="2">
        <f t="shared" si="153"/>
        <v>0</v>
      </c>
      <c r="AG94" s="2">
        <f t="shared" si="154"/>
        <v>0</v>
      </c>
      <c r="AH94" s="2">
        <f t="shared" si="155"/>
        <v>0</v>
      </c>
      <c r="AI94" s="2">
        <f t="shared" si="156"/>
        <v>0</v>
      </c>
      <c r="AJ94" s="2">
        <f t="shared" si="157"/>
        <v>0</v>
      </c>
      <c r="AK94" s="2">
        <f t="shared" si="158"/>
        <v>0</v>
      </c>
      <c r="AL94" s="2">
        <f t="shared" si="159"/>
        <v>0</v>
      </c>
      <c r="AM94" s="2">
        <f t="shared" si="160"/>
        <v>0</v>
      </c>
      <c r="AN94" s="2">
        <f t="shared" si="161"/>
        <v>0</v>
      </c>
      <c r="AO94" s="2">
        <f t="shared" si="162"/>
        <v>0</v>
      </c>
      <c r="AP94" s="2">
        <f t="shared" si="163"/>
        <v>0</v>
      </c>
      <c r="AQ94" s="2">
        <f t="shared" si="164"/>
        <v>0</v>
      </c>
      <c r="AR94" s="2">
        <f t="shared" si="165"/>
        <v>0</v>
      </c>
      <c r="AS94" s="2">
        <f t="shared" si="94"/>
        <v>0</v>
      </c>
      <c r="AT94" s="2">
        <f t="shared" si="166"/>
        <v>0</v>
      </c>
      <c r="AU94" s="2">
        <f t="shared" si="167"/>
        <v>0</v>
      </c>
      <c r="AV94" s="2">
        <f t="shared" si="168"/>
        <v>0</v>
      </c>
      <c r="AW94" s="2">
        <f t="shared" si="169"/>
        <v>0</v>
      </c>
      <c r="AX94" s="2">
        <f t="shared" si="170"/>
        <v>0</v>
      </c>
      <c r="AY94" s="2">
        <f t="shared" si="171"/>
        <v>0</v>
      </c>
      <c r="AZ94" s="2">
        <f t="shared" si="172"/>
        <v>0</v>
      </c>
      <c r="BA94" s="2">
        <f t="shared" si="173"/>
        <v>0</v>
      </c>
      <c r="BB94" s="2">
        <f t="shared" si="174"/>
        <v>0</v>
      </c>
      <c r="BC94" s="2">
        <f t="shared" si="175"/>
        <v>0</v>
      </c>
      <c r="BD94" s="2">
        <f t="shared" si="95"/>
        <v>0</v>
      </c>
      <c r="BE94" s="2">
        <f t="shared" si="96"/>
        <v>0</v>
      </c>
      <c r="BF94" s="2">
        <f t="shared" si="97"/>
        <v>0</v>
      </c>
      <c r="BG94" s="2">
        <f t="shared" si="98"/>
        <v>1</v>
      </c>
      <c r="BH94" s="2">
        <f t="shared" si="99"/>
        <v>0</v>
      </c>
      <c r="BI94" s="2">
        <f t="shared" si="100"/>
        <v>0</v>
      </c>
      <c r="BJ94" s="2">
        <f t="shared" si="101"/>
        <v>0</v>
      </c>
      <c r="BK94" s="2">
        <f t="shared" si="102"/>
        <v>1</v>
      </c>
      <c r="BL94" s="2">
        <f t="shared" si="103"/>
        <v>0</v>
      </c>
      <c r="BM94" s="2">
        <f t="shared" si="104"/>
        <v>0</v>
      </c>
      <c r="BN94" s="2">
        <f t="shared" si="105"/>
        <v>0</v>
      </c>
      <c r="BO94" s="2">
        <f t="shared" si="106"/>
        <v>0</v>
      </c>
      <c r="BP94" s="2">
        <f t="shared" si="107"/>
        <v>0</v>
      </c>
      <c r="BQ94" s="2">
        <f t="shared" si="108"/>
        <v>0</v>
      </c>
      <c r="BR94" s="2">
        <f t="shared" si="109"/>
        <v>1</v>
      </c>
      <c r="BS94" s="2">
        <f t="shared" si="110"/>
        <v>0</v>
      </c>
      <c r="BT94" s="2">
        <f t="shared" si="111"/>
        <v>0</v>
      </c>
      <c r="BU94" s="2">
        <f t="shared" si="112"/>
        <v>0</v>
      </c>
      <c r="BV94" s="2">
        <f t="shared" si="113"/>
        <v>0</v>
      </c>
      <c r="BW94" s="2">
        <f t="shared" si="114"/>
        <v>0</v>
      </c>
      <c r="BX94" s="2">
        <f t="shared" si="115"/>
        <v>0</v>
      </c>
      <c r="BY94" s="2">
        <f t="shared" si="116"/>
        <v>0</v>
      </c>
      <c r="BZ94" s="2">
        <f t="shared" si="117"/>
        <v>0</v>
      </c>
      <c r="CA94" s="2">
        <f t="shared" si="118"/>
        <v>0</v>
      </c>
      <c r="CB94" s="2">
        <f t="shared" si="119"/>
        <v>0</v>
      </c>
      <c r="CC94" s="2">
        <f t="shared" si="120"/>
        <v>0</v>
      </c>
      <c r="CD94" s="2">
        <f t="shared" si="121"/>
        <v>0</v>
      </c>
      <c r="CE94" s="2">
        <f t="shared" si="122"/>
        <v>0</v>
      </c>
      <c r="CF94" s="2">
        <f t="shared" si="123"/>
        <v>0</v>
      </c>
      <c r="CG94" s="2">
        <f t="shared" si="124"/>
        <v>0</v>
      </c>
      <c r="CH94" s="2">
        <f t="shared" si="125"/>
        <v>0</v>
      </c>
      <c r="CI94" s="2">
        <f t="shared" si="126"/>
        <v>0</v>
      </c>
      <c r="CJ94" s="2">
        <f t="shared" si="127"/>
        <v>0</v>
      </c>
      <c r="CK94" s="2">
        <f t="shared" si="128"/>
        <v>0</v>
      </c>
      <c r="CL94" s="2">
        <f t="shared" si="129"/>
        <v>0</v>
      </c>
      <c r="CM94" s="2">
        <f t="shared" si="130"/>
        <v>0</v>
      </c>
      <c r="CN94" s="2">
        <f t="shared" si="131"/>
        <v>0</v>
      </c>
      <c r="CO94" s="2">
        <f t="shared" si="132"/>
        <v>0</v>
      </c>
      <c r="CP94" s="2">
        <f t="shared" si="133"/>
        <v>0</v>
      </c>
      <c r="CQ94" s="2">
        <f t="shared" si="134"/>
        <v>1</v>
      </c>
      <c r="CR94" s="2">
        <f t="shared" si="135"/>
        <v>0</v>
      </c>
      <c r="CS94" s="2">
        <f t="shared" si="136"/>
        <v>0</v>
      </c>
      <c r="CT94" s="2">
        <f t="shared" si="137"/>
        <v>0</v>
      </c>
      <c r="CU94" s="2">
        <f t="shared" si="138"/>
        <v>0</v>
      </c>
      <c r="CV94" s="2">
        <f t="shared" si="139"/>
        <v>0</v>
      </c>
      <c r="CW94" s="2">
        <f t="shared" si="140"/>
        <v>0</v>
      </c>
      <c r="CX94" s="2">
        <f t="shared" si="141"/>
        <v>0</v>
      </c>
      <c r="CY94" s="2">
        <f t="shared" si="142"/>
        <v>0</v>
      </c>
      <c r="CZ94" s="2">
        <f t="shared" si="143"/>
        <v>0</v>
      </c>
    </row>
    <row r="95" spans="1:104" ht="234.6" x14ac:dyDescent="0.3">
      <c r="A95" s="2" t="s">
        <v>1178</v>
      </c>
      <c r="B95" s="2" t="s">
        <v>412</v>
      </c>
      <c r="C95" s="2" t="s">
        <v>403</v>
      </c>
      <c r="D95" s="2" t="s">
        <v>460</v>
      </c>
      <c r="E95" s="2" t="s">
        <v>6</v>
      </c>
      <c r="F95" s="2">
        <f t="shared" si="144"/>
        <v>0</v>
      </c>
      <c r="G95" s="2">
        <f t="shared" si="145"/>
        <v>1</v>
      </c>
      <c r="H95" s="2">
        <f t="shared" si="146"/>
        <v>0</v>
      </c>
      <c r="I95" s="2">
        <f t="shared" si="147"/>
        <v>0</v>
      </c>
      <c r="J95" s="2">
        <f t="shared" si="148"/>
        <v>0</v>
      </c>
      <c r="K95" s="2">
        <f t="shared" si="149"/>
        <v>0</v>
      </c>
      <c r="L95" s="2">
        <f t="shared" si="150"/>
        <v>0</v>
      </c>
      <c r="M95" s="2">
        <f t="shared" si="151"/>
        <v>0</v>
      </c>
      <c r="R95" s="2" t="s">
        <v>446</v>
      </c>
      <c r="S95" s="2" t="s">
        <v>63</v>
      </c>
      <c r="T95" s="2" t="s">
        <v>267</v>
      </c>
      <c r="U95" s="2" t="s">
        <v>105</v>
      </c>
      <c r="V95" s="2" t="s">
        <v>1237</v>
      </c>
      <c r="Y95" s="2">
        <f t="shared" si="88"/>
        <v>0</v>
      </c>
      <c r="Z95" s="2">
        <f t="shared" si="89"/>
        <v>0</v>
      </c>
      <c r="AA95" s="2">
        <f t="shared" si="90"/>
        <v>0</v>
      </c>
      <c r="AB95" s="2">
        <f t="shared" si="91"/>
        <v>0</v>
      </c>
      <c r="AC95" s="2">
        <f t="shared" si="92"/>
        <v>1</v>
      </c>
      <c r="AD95" s="2">
        <f t="shared" si="152"/>
        <v>1</v>
      </c>
      <c r="AE95" s="2">
        <f t="shared" si="93"/>
        <v>0</v>
      </c>
      <c r="AF95" s="2">
        <f t="shared" si="153"/>
        <v>0</v>
      </c>
      <c r="AG95" s="2">
        <f t="shared" si="154"/>
        <v>0</v>
      </c>
      <c r="AH95" s="2">
        <f t="shared" si="155"/>
        <v>1</v>
      </c>
      <c r="AI95" s="2">
        <f t="shared" si="156"/>
        <v>1</v>
      </c>
      <c r="AJ95" s="2">
        <f t="shared" si="157"/>
        <v>0</v>
      </c>
      <c r="AK95" s="2">
        <f t="shared" si="158"/>
        <v>0</v>
      </c>
      <c r="AL95" s="2">
        <f t="shared" si="159"/>
        <v>0</v>
      </c>
      <c r="AM95" s="2">
        <f t="shared" si="160"/>
        <v>1</v>
      </c>
      <c r="AN95" s="2">
        <f t="shared" si="161"/>
        <v>0</v>
      </c>
      <c r="AO95" s="2">
        <f t="shared" si="162"/>
        <v>0</v>
      </c>
      <c r="AP95" s="2">
        <f t="shared" si="163"/>
        <v>1</v>
      </c>
      <c r="AQ95" s="2">
        <f t="shared" si="164"/>
        <v>0</v>
      </c>
      <c r="AR95" s="2">
        <f t="shared" si="165"/>
        <v>0</v>
      </c>
      <c r="AS95" s="2">
        <f t="shared" si="94"/>
        <v>0</v>
      </c>
      <c r="AT95" s="2">
        <f t="shared" si="166"/>
        <v>0</v>
      </c>
      <c r="AU95" s="2">
        <f t="shared" si="167"/>
        <v>0</v>
      </c>
      <c r="AV95" s="2">
        <f t="shared" si="168"/>
        <v>0</v>
      </c>
      <c r="AW95" s="2">
        <f t="shared" si="169"/>
        <v>0</v>
      </c>
      <c r="AX95" s="2">
        <f t="shared" si="170"/>
        <v>0</v>
      </c>
      <c r="AY95" s="2">
        <f t="shared" si="171"/>
        <v>0</v>
      </c>
      <c r="AZ95" s="2">
        <f t="shared" si="172"/>
        <v>0</v>
      </c>
      <c r="BA95" s="2">
        <f t="shared" si="173"/>
        <v>0</v>
      </c>
      <c r="BB95" s="2">
        <f t="shared" si="174"/>
        <v>0</v>
      </c>
      <c r="BC95" s="2">
        <f t="shared" si="175"/>
        <v>0</v>
      </c>
      <c r="BD95" s="2">
        <f t="shared" si="95"/>
        <v>0</v>
      </c>
      <c r="BE95" s="2">
        <f t="shared" si="96"/>
        <v>0</v>
      </c>
      <c r="BF95" s="2">
        <f t="shared" si="97"/>
        <v>0</v>
      </c>
      <c r="BG95" s="2">
        <f t="shared" si="98"/>
        <v>0</v>
      </c>
      <c r="BH95" s="2">
        <f t="shared" si="99"/>
        <v>0</v>
      </c>
      <c r="BI95" s="2">
        <f t="shared" si="100"/>
        <v>0</v>
      </c>
      <c r="BJ95" s="2">
        <f t="shared" si="101"/>
        <v>0</v>
      </c>
      <c r="BK95" s="2">
        <f t="shared" si="102"/>
        <v>0</v>
      </c>
      <c r="BL95" s="2">
        <f t="shared" si="103"/>
        <v>0</v>
      </c>
      <c r="BM95" s="2">
        <f t="shared" si="104"/>
        <v>0</v>
      </c>
      <c r="BN95" s="2">
        <f t="shared" si="105"/>
        <v>0</v>
      </c>
      <c r="BO95" s="2">
        <f t="shared" si="106"/>
        <v>0</v>
      </c>
      <c r="BP95" s="2">
        <f t="shared" si="107"/>
        <v>0</v>
      </c>
      <c r="BQ95" s="2">
        <f t="shared" si="108"/>
        <v>0</v>
      </c>
      <c r="BR95" s="2">
        <f t="shared" si="109"/>
        <v>0</v>
      </c>
      <c r="BS95" s="2">
        <f t="shared" si="110"/>
        <v>0</v>
      </c>
      <c r="BT95" s="2">
        <f t="shared" si="111"/>
        <v>0</v>
      </c>
      <c r="BU95" s="2">
        <f t="shared" si="112"/>
        <v>0</v>
      </c>
      <c r="BV95" s="2">
        <f t="shared" si="113"/>
        <v>0</v>
      </c>
      <c r="BW95" s="2">
        <f t="shared" si="114"/>
        <v>0</v>
      </c>
      <c r="BX95" s="2">
        <f t="shared" si="115"/>
        <v>0</v>
      </c>
      <c r="BY95" s="2">
        <f t="shared" si="116"/>
        <v>0</v>
      </c>
      <c r="BZ95" s="2">
        <f t="shared" si="117"/>
        <v>0</v>
      </c>
      <c r="CA95" s="2">
        <f t="shared" si="118"/>
        <v>0</v>
      </c>
      <c r="CB95" s="2">
        <f t="shared" si="119"/>
        <v>0</v>
      </c>
      <c r="CC95" s="2">
        <f t="shared" si="120"/>
        <v>0</v>
      </c>
      <c r="CD95" s="2">
        <f t="shared" si="121"/>
        <v>0</v>
      </c>
      <c r="CE95" s="2">
        <f t="shared" si="122"/>
        <v>0</v>
      </c>
      <c r="CF95" s="2">
        <f t="shared" si="123"/>
        <v>0</v>
      </c>
      <c r="CG95" s="2">
        <f t="shared" si="124"/>
        <v>0</v>
      </c>
      <c r="CH95" s="2">
        <f t="shared" si="125"/>
        <v>0</v>
      </c>
      <c r="CI95" s="2">
        <f t="shared" si="126"/>
        <v>0</v>
      </c>
      <c r="CJ95" s="2">
        <f t="shared" si="127"/>
        <v>0</v>
      </c>
      <c r="CK95" s="2">
        <f t="shared" si="128"/>
        <v>0</v>
      </c>
      <c r="CL95" s="2">
        <f t="shared" si="129"/>
        <v>1</v>
      </c>
      <c r="CM95" s="2">
        <f t="shared" si="130"/>
        <v>0</v>
      </c>
      <c r="CN95" s="2">
        <f t="shared" si="131"/>
        <v>0</v>
      </c>
      <c r="CO95" s="2">
        <f t="shared" si="132"/>
        <v>0</v>
      </c>
      <c r="CP95" s="2">
        <f t="shared" si="133"/>
        <v>0</v>
      </c>
      <c r="CQ95" s="2">
        <f t="shared" si="134"/>
        <v>1</v>
      </c>
      <c r="CR95" s="2">
        <f t="shared" si="135"/>
        <v>0</v>
      </c>
      <c r="CS95" s="2">
        <f t="shared" si="136"/>
        <v>0</v>
      </c>
      <c r="CT95" s="2">
        <f t="shared" si="137"/>
        <v>0</v>
      </c>
      <c r="CU95" s="2">
        <f t="shared" si="138"/>
        <v>0</v>
      </c>
      <c r="CV95" s="2">
        <f t="shared" si="139"/>
        <v>0</v>
      </c>
      <c r="CW95" s="2">
        <f t="shared" si="140"/>
        <v>1</v>
      </c>
      <c r="CX95" s="2">
        <f t="shared" si="141"/>
        <v>0</v>
      </c>
      <c r="CY95" s="2">
        <f t="shared" si="142"/>
        <v>0</v>
      </c>
      <c r="CZ95" s="2">
        <f t="shared" si="143"/>
        <v>1</v>
      </c>
    </row>
    <row r="96" spans="1:104" ht="69" x14ac:dyDescent="0.3">
      <c r="A96" s="2" t="s">
        <v>1245</v>
      </c>
      <c r="B96" s="2" t="s">
        <v>414</v>
      </c>
      <c r="C96" s="2" t="s">
        <v>403</v>
      </c>
      <c r="D96" s="2" t="s">
        <v>459</v>
      </c>
      <c r="E96" s="2" t="s">
        <v>6</v>
      </c>
      <c r="F96" s="2">
        <f t="shared" si="144"/>
        <v>0</v>
      </c>
      <c r="G96" s="2">
        <f t="shared" si="145"/>
        <v>1</v>
      </c>
      <c r="H96" s="2">
        <f t="shared" si="146"/>
        <v>0</v>
      </c>
      <c r="I96" s="2">
        <f t="shared" si="147"/>
        <v>0</v>
      </c>
      <c r="J96" s="2">
        <f t="shared" si="148"/>
        <v>0</v>
      </c>
      <c r="K96" s="2">
        <f t="shared" si="149"/>
        <v>0</v>
      </c>
      <c r="L96" s="2">
        <f t="shared" si="150"/>
        <v>0</v>
      </c>
      <c r="M96" s="2">
        <f t="shared" si="151"/>
        <v>0</v>
      </c>
      <c r="R96" s="2" t="s">
        <v>447</v>
      </c>
      <c r="S96" s="2" t="s">
        <v>63</v>
      </c>
      <c r="T96" s="2" t="s">
        <v>67</v>
      </c>
      <c r="U96" s="2" t="s">
        <v>105</v>
      </c>
      <c r="V96" s="2" t="s">
        <v>1237</v>
      </c>
      <c r="Y96" s="2">
        <f t="shared" si="88"/>
        <v>0</v>
      </c>
      <c r="Z96" s="2">
        <f t="shared" si="89"/>
        <v>0</v>
      </c>
      <c r="AA96" s="2">
        <f t="shared" si="90"/>
        <v>0</v>
      </c>
      <c r="AB96" s="2">
        <f t="shared" si="91"/>
        <v>0</v>
      </c>
      <c r="AC96" s="2">
        <f t="shared" si="92"/>
        <v>1</v>
      </c>
      <c r="AD96" s="2">
        <f t="shared" si="152"/>
        <v>1</v>
      </c>
      <c r="AE96" s="2">
        <f t="shared" si="93"/>
        <v>0</v>
      </c>
      <c r="AF96" s="2">
        <f t="shared" si="153"/>
        <v>0</v>
      </c>
      <c r="AG96" s="2">
        <f t="shared" si="154"/>
        <v>0</v>
      </c>
      <c r="AH96" s="2">
        <f t="shared" si="155"/>
        <v>1</v>
      </c>
      <c r="AI96" s="2">
        <f t="shared" si="156"/>
        <v>0</v>
      </c>
      <c r="AJ96" s="2">
        <f t="shared" si="157"/>
        <v>0</v>
      </c>
      <c r="AK96" s="2">
        <f t="shared" si="158"/>
        <v>0</v>
      </c>
      <c r="AL96" s="2">
        <f t="shared" si="159"/>
        <v>0</v>
      </c>
      <c r="AM96" s="2">
        <f t="shared" si="160"/>
        <v>1</v>
      </c>
      <c r="AN96" s="2">
        <f t="shared" si="161"/>
        <v>0</v>
      </c>
      <c r="AO96" s="2">
        <f t="shared" si="162"/>
        <v>0</v>
      </c>
      <c r="AP96" s="2">
        <f t="shared" si="163"/>
        <v>1</v>
      </c>
      <c r="AQ96" s="2">
        <f t="shared" si="164"/>
        <v>0</v>
      </c>
      <c r="AR96" s="2">
        <f t="shared" si="165"/>
        <v>0</v>
      </c>
      <c r="AS96" s="2">
        <f t="shared" si="94"/>
        <v>0</v>
      </c>
      <c r="AT96" s="2">
        <f t="shared" si="166"/>
        <v>0</v>
      </c>
      <c r="AU96" s="2">
        <f t="shared" si="167"/>
        <v>0</v>
      </c>
      <c r="AV96" s="2">
        <f t="shared" si="168"/>
        <v>0</v>
      </c>
      <c r="AW96" s="2">
        <f t="shared" si="169"/>
        <v>0</v>
      </c>
      <c r="AX96" s="2">
        <f t="shared" si="170"/>
        <v>0</v>
      </c>
      <c r="AY96" s="2">
        <f t="shared" si="171"/>
        <v>0</v>
      </c>
      <c r="AZ96" s="2">
        <f t="shared" si="172"/>
        <v>0</v>
      </c>
      <c r="BA96" s="2">
        <f t="shared" si="173"/>
        <v>0</v>
      </c>
      <c r="BB96" s="2">
        <f t="shared" si="174"/>
        <v>0</v>
      </c>
      <c r="BC96" s="2">
        <f t="shared" si="175"/>
        <v>0</v>
      </c>
      <c r="BD96" s="2">
        <f t="shared" si="95"/>
        <v>0</v>
      </c>
      <c r="BE96" s="2">
        <f t="shared" si="96"/>
        <v>0</v>
      </c>
      <c r="BF96" s="2">
        <f t="shared" si="97"/>
        <v>0</v>
      </c>
      <c r="BG96" s="2">
        <f t="shared" si="98"/>
        <v>0</v>
      </c>
      <c r="BH96" s="2">
        <f t="shared" si="99"/>
        <v>0</v>
      </c>
      <c r="BI96" s="2">
        <f t="shared" si="100"/>
        <v>0</v>
      </c>
      <c r="BJ96" s="2">
        <f t="shared" si="101"/>
        <v>0</v>
      </c>
      <c r="BK96" s="2">
        <f t="shared" si="102"/>
        <v>0</v>
      </c>
      <c r="BL96" s="2">
        <f t="shared" si="103"/>
        <v>0</v>
      </c>
      <c r="BM96" s="2">
        <f t="shared" si="104"/>
        <v>0</v>
      </c>
      <c r="BN96" s="2">
        <f t="shared" si="105"/>
        <v>0</v>
      </c>
      <c r="BO96" s="2">
        <f t="shared" si="106"/>
        <v>0</v>
      </c>
      <c r="BP96" s="2">
        <f t="shared" si="107"/>
        <v>0</v>
      </c>
      <c r="BQ96" s="2">
        <f t="shared" si="108"/>
        <v>0</v>
      </c>
      <c r="BR96" s="2">
        <f t="shared" si="109"/>
        <v>0</v>
      </c>
      <c r="BS96" s="2">
        <f t="shared" si="110"/>
        <v>0</v>
      </c>
      <c r="BT96" s="2">
        <f t="shared" si="111"/>
        <v>0</v>
      </c>
      <c r="BU96" s="2">
        <f t="shared" si="112"/>
        <v>0</v>
      </c>
      <c r="BV96" s="2">
        <f t="shared" si="113"/>
        <v>0</v>
      </c>
      <c r="BW96" s="2">
        <f t="shared" si="114"/>
        <v>0</v>
      </c>
      <c r="BX96" s="2">
        <f t="shared" si="115"/>
        <v>0</v>
      </c>
      <c r="BY96" s="2">
        <f t="shared" si="116"/>
        <v>0</v>
      </c>
      <c r="BZ96" s="2">
        <f t="shared" si="117"/>
        <v>0</v>
      </c>
      <c r="CA96" s="2">
        <f t="shared" si="118"/>
        <v>0</v>
      </c>
      <c r="CB96" s="2">
        <f t="shared" si="119"/>
        <v>0</v>
      </c>
      <c r="CC96" s="2">
        <f t="shared" si="120"/>
        <v>0</v>
      </c>
      <c r="CD96" s="2">
        <f t="shared" si="121"/>
        <v>0</v>
      </c>
      <c r="CE96" s="2">
        <f t="shared" si="122"/>
        <v>0</v>
      </c>
      <c r="CF96" s="2">
        <f t="shared" si="123"/>
        <v>0</v>
      </c>
      <c r="CG96" s="2">
        <f t="shared" si="124"/>
        <v>0</v>
      </c>
      <c r="CH96" s="2">
        <f t="shared" si="125"/>
        <v>0</v>
      </c>
      <c r="CI96" s="2">
        <f t="shared" si="126"/>
        <v>0</v>
      </c>
      <c r="CJ96" s="2">
        <f t="shared" si="127"/>
        <v>0</v>
      </c>
      <c r="CK96" s="2">
        <f t="shared" si="128"/>
        <v>0</v>
      </c>
      <c r="CL96" s="2">
        <f t="shared" si="129"/>
        <v>1</v>
      </c>
      <c r="CM96" s="2">
        <f t="shared" si="130"/>
        <v>0</v>
      </c>
      <c r="CN96" s="2">
        <f t="shared" si="131"/>
        <v>0</v>
      </c>
      <c r="CO96" s="2">
        <f t="shared" si="132"/>
        <v>0</v>
      </c>
      <c r="CP96" s="2">
        <f t="shared" si="133"/>
        <v>0</v>
      </c>
      <c r="CQ96" s="2">
        <f t="shared" si="134"/>
        <v>1</v>
      </c>
      <c r="CR96" s="2">
        <f t="shared" si="135"/>
        <v>0</v>
      </c>
      <c r="CS96" s="2">
        <f t="shared" si="136"/>
        <v>0</v>
      </c>
      <c r="CT96" s="2">
        <f t="shared" si="137"/>
        <v>0</v>
      </c>
      <c r="CU96" s="2">
        <f t="shared" si="138"/>
        <v>0</v>
      </c>
      <c r="CV96" s="2">
        <f t="shared" si="139"/>
        <v>0</v>
      </c>
      <c r="CW96" s="2">
        <f t="shared" si="140"/>
        <v>1</v>
      </c>
      <c r="CX96" s="2">
        <f t="shared" si="141"/>
        <v>0</v>
      </c>
      <c r="CY96" s="2">
        <f t="shared" si="142"/>
        <v>0</v>
      </c>
      <c r="CZ96" s="2">
        <f t="shared" si="143"/>
        <v>0</v>
      </c>
    </row>
    <row r="97" spans="1:104" ht="110.4" x14ac:dyDescent="0.3">
      <c r="A97" s="2" t="s">
        <v>415</v>
      </c>
      <c r="B97" s="2" t="s">
        <v>416</v>
      </c>
      <c r="C97" s="2" t="s">
        <v>403</v>
      </c>
      <c r="D97" s="2" t="s">
        <v>458</v>
      </c>
      <c r="E97" s="2" t="s">
        <v>6</v>
      </c>
      <c r="F97" s="2">
        <f t="shared" si="144"/>
        <v>0</v>
      </c>
      <c r="G97" s="2">
        <f t="shared" si="145"/>
        <v>1</v>
      </c>
      <c r="H97" s="2">
        <f t="shared" si="146"/>
        <v>0</v>
      </c>
      <c r="I97" s="2">
        <f t="shared" si="147"/>
        <v>0</v>
      </c>
      <c r="J97" s="2">
        <f t="shared" si="148"/>
        <v>0</v>
      </c>
      <c r="K97" s="2">
        <f t="shared" si="149"/>
        <v>0</v>
      </c>
      <c r="L97" s="2">
        <f t="shared" si="150"/>
        <v>0</v>
      </c>
      <c r="M97" s="2">
        <f t="shared" si="151"/>
        <v>0</v>
      </c>
      <c r="R97" s="2" t="s">
        <v>449</v>
      </c>
      <c r="S97" s="2" t="s">
        <v>63</v>
      </c>
      <c r="T97" s="2" t="s">
        <v>67</v>
      </c>
      <c r="U97" s="2" t="s">
        <v>105</v>
      </c>
      <c r="V97" s="2" t="s">
        <v>1237</v>
      </c>
      <c r="Y97" s="2">
        <f t="shared" si="88"/>
        <v>0</v>
      </c>
      <c r="Z97" s="2">
        <f t="shared" si="89"/>
        <v>0</v>
      </c>
      <c r="AA97" s="2">
        <f t="shared" si="90"/>
        <v>0</v>
      </c>
      <c r="AB97" s="2">
        <f t="shared" si="91"/>
        <v>0</v>
      </c>
      <c r="AC97" s="2">
        <f t="shared" si="92"/>
        <v>1</v>
      </c>
      <c r="AD97" s="2">
        <f t="shared" si="152"/>
        <v>1</v>
      </c>
      <c r="AE97" s="2">
        <f t="shared" si="93"/>
        <v>0</v>
      </c>
      <c r="AF97" s="2">
        <f t="shared" si="153"/>
        <v>0</v>
      </c>
      <c r="AG97" s="2">
        <f t="shared" si="154"/>
        <v>0</v>
      </c>
      <c r="AH97" s="2">
        <f t="shared" si="155"/>
        <v>1</v>
      </c>
      <c r="AI97" s="2">
        <f t="shared" si="156"/>
        <v>0</v>
      </c>
      <c r="AJ97" s="2">
        <f t="shared" si="157"/>
        <v>0</v>
      </c>
      <c r="AK97" s="2">
        <f t="shared" si="158"/>
        <v>0</v>
      </c>
      <c r="AL97" s="2">
        <f t="shared" si="159"/>
        <v>0</v>
      </c>
      <c r="AM97" s="2">
        <f t="shared" si="160"/>
        <v>1</v>
      </c>
      <c r="AN97" s="2">
        <f t="shared" si="161"/>
        <v>0</v>
      </c>
      <c r="AO97" s="2">
        <f t="shared" si="162"/>
        <v>0</v>
      </c>
      <c r="AP97" s="2">
        <f t="shared" si="163"/>
        <v>1</v>
      </c>
      <c r="AQ97" s="2">
        <f t="shared" si="164"/>
        <v>0</v>
      </c>
      <c r="AR97" s="2">
        <f t="shared" si="165"/>
        <v>0</v>
      </c>
      <c r="AS97" s="2">
        <f t="shared" si="94"/>
        <v>0</v>
      </c>
      <c r="AT97" s="2">
        <f t="shared" si="166"/>
        <v>0</v>
      </c>
      <c r="AU97" s="2">
        <f t="shared" si="167"/>
        <v>0</v>
      </c>
      <c r="AV97" s="2">
        <f t="shared" si="168"/>
        <v>0</v>
      </c>
      <c r="AW97" s="2">
        <f t="shared" si="169"/>
        <v>0</v>
      </c>
      <c r="AX97" s="2">
        <f t="shared" si="170"/>
        <v>0</v>
      </c>
      <c r="AY97" s="2">
        <f t="shared" si="171"/>
        <v>0</v>
      </c>
      <c r="AZ97" s="2">
        <f t="shared" si="172"/>
        <v>0</v>
      </c>
      <c r="BA97" s="2">
        <f t="shared" si="173"/>
        <v>0</v>
      </c>
      <c r="BB97" s="2">
        <f t="shared" si="174"/>
        <v>0</v>
      </c>
      <c r="BC97" s="2">
        <f t="shared" si="175"/>
        <v>0</v>
      </c>
      <c r="BD97" s="2">
        <f t="shared" si="95"/>
        <v>0</v>
      </c>
      <c r="BE97" s="2">
        <f t="shared" si="96"/>
        <v>0</v>
      </c>
      <c r="BF97" s="2">
        <f t="shared" si="97"/>
        <v>0</v>
      </c>
      <c r="BG97" s="2">
        <f t="shared" si="98"/>
        <v>0</v>
      </c>
      <c r="BH97" s="2">
        <f t="shared" si="99"/>
        <v>0</v>
      </c>
      <c r="BI97" s="2">
        <f t="shared" si="100"/>
        <v>0</v>
      </c>
      <c r="BJ97" s="2">
        <f t="shared" si="101"/>
        <v>0</v>
      </c>
      <c r="BK97" s="2">
        <f t="shared" si="102"/>
        <v>0</v>
      </c>
      <c r="BL97" s="2">
        <f t="shared" si="103"/>
        <v>0</v>
      </c>
      <c r="BM97" s="2">
        <f t="shared" si="104"/>
        <v>0</v>
      </c>
      <c r="BN97" s="2">
        <f t="shared" si="105"/>
        <v>0</v>
      </c>
      <c r="BO97" s="2">
        <f t="shared" si="106"/>
        <v>0</v>
      </c>
      <c r="BP97" s="2">
        <f t="shared" si="107"/>
        <v>0</v>
      </c>
      <c r="BQ97" s="2">
        <f t="shared" si="108"/>
        <v>0</v>
      </c>
      <c r="BR97" s="2">
        <f t="shared" si="109"/>
        <v>0</v>
      </c>
      <c r="BS97" s="2">
        <f t="shared" si="110"/>
        <v>0</v>
      </c>
      <c r="BT97" s="2">
        <f t="shared" si="111"/>
        <v>0</v>
      </c>
      <c r="BU97" s="2">
        <f t="shared" si="112"/>
        <v>0</v>
      </c>
      <c r="BV97" s="2">
        <f t="shared" si="113"/>
        <v>0</v>
      </c>
      <c r="BW97" s="2">
        <f t="shared" si="114"/>
        <v>0</v>
      </c>
      <c r="BX97" s="2">
        <f t="shared" si="115"/>
        <v>0</v>
      </c>
      <c r="BY97" s="2">
        <f t="shared" si="116"/>
        <v>0</v>
      </c>
      <c r="BZ97" s="2">
        <f t="shared" si="117"/>
        <v>0</v>
      </c>
      <c r="CA97" s="2">
        <f t="shared" si="118"/>
        <v>0</v>
      </c>
      <c r="CB97" s="2">
        <f t="shared" si="119"/>
        <v>0</v>
      </c>
      <c r="CC97" s="2">
        <f t="shared" si="120"/>
        <v>0</v>
      </c>
      <c r="CD97" s="2">
        <f t="shared" si="121"/>
        <v>0</v>
      </c>
      <c r="CE97" s="2">
        <f t="shared" si="122"/>
        <v>0</v>
      </c>
      <c r="CF97" s="2">
        <f t="shared" si="123"/>
        <v>0</v>
      </c>
      <c r="CG97" s="2">
        <f t="shared" si="124"/>
        <v>0</v>
      </c>
      <c r="CH97" s="2">
        <f t="shared" si="125"/>
        <v>0</v>
      </c>
      <c r="CI97" s="2">
        <f t="shared" si="126"/>
        <v>0</v>
      </c>
      <c r="CJ97" s="2">
        <f t="shared" si="127"/>
        <v>0</v>
      </c>
      <c r="CK97" s="2">
        <f t="shared" si="128"/>
        <v>1</v>
      </c>
      <c r="CL97" s="2">
        <f t="shared" si="129"/>
        <v>1</v>
      </c>
      <c r="CM97" s="2">
        <f t="shared" si="130"/>
        <v>0</v>
      </c>
      <c r="CN97" s="2">
        <f t="shared" si="131"/>
        <v>0</v>
      </c>
      <c r="CO97" s="2">
        <f t="shared" si="132"/>
        <v>0</v>
      </c>
      <c r="CP97" s="2">
        <f t="shared" si="133"/>
        <v>0</v>
      </c>
      <c r="CQ97" s="2">
        <f t="shared" si="134"/>
        <v>1</v>
      </c>
      <c r="CR97" s="2">
        <f t="shared" si="135"/>
        <v>0</v>
      </c>
      <c r="CS97" s="2">
        <f t="shared" si="136"/>
        <v>1</v>
      </c>
      <c r="CT97" s="2">
        <f t="shared" si="137"/>
        <v>0</v>
      </c>
      <c r="CU97" s="2">
        <f t="shared" si="138"/>
        <v>0</v>
      </c>
      <c r="CV97" s="2">
        <f t="shared" si="139"/>
        <v>0</v>
      </c>
      <c r="CW97" s="2">
        <f t="shared" si="140"/>
        <v>1</v>
      </c>
      <c r="CX97" s="2">
        <f t="shared" si="141"/>
        <v>0</v>
      </c>
      <c r="CY97" s="2">
        <f t="shared" si="142"/>
        <v>0</v>
      </c>
      <c r="CZ97" s="2">
        <f t="shared" si="143"/>
        <v>0</v>
      </c>
    </row>
    <row r="98" spans="1:104" ht="110.4" x14ac:dyDescent="0.3">
      <c r="A98" s="2" t="s">
        <v>418</v>
      </c>
      <c r="B98" s="2" t="s">
        <v>417</v>
      </c>
      <c r="C98" s="2" t="s">
        <v>403</v>
      </c>
      <c r="D98" s="2" t="s">
        <v>457</v>
      </c>
      <c r="E98" s="2" t="s">
        <v>6</v>
      </c>
      <c r="F98" s="2">
        <f t="shared" si="144"/>
        <v>0</v>
      </c>
      <c r="G98" s="2">
        <f t="shared" si="145"/>
        <v>1</v>
      </c>
      <c r="H98" s="2">
        <f t="shared" si="146"/>
        <v>0</v>
      </c>
      <c r="I98" s="2">
        <f t="shared" si="147"/>
        <v>0</v>
      </c>
      <c r="J98" s="2">
        <f t="shared" si="148"/>
        <v>0</v>
      </c>
      <c r="K98" s="2">
        <f t="shared" si="149"/>
        <v>0</v>
      </c>
      <c r="L98" s="2">
        <f t="shared" si="150"/>
        <v>0</v>
      </c>
      <c r="M98" s="2">
        <f t="shared" si="151"/>
        <v>0</v>
      </c>
      <c r="R98" s="2" t="s">
        <v>448</v>
      </c>
      <c r="S98" s="2" t="s">
        <v>63</v>
      </c>
      <c r="T98" s="2" t="s">
        <v>67</v>
      </c>
      <c r="U98" s="2" t="s">
        <v>131</v>
      </c>
      <c r="V98" s="2" t="s">
        <v>1237</v>
      </c>
      <c r="Y98" s="2">
        <f t="shared" si="88"/>
        <v>0</v>
      </c>
      <c r="Z98" s="2">
        <f t="shared" si="89"/>
        <v>0</v>
      </c>
      <c r="AA98" s="2">
        <f t="shared" si="90"/>
        <v>0</v>
      </c>
      <c r="AB98" s="2">
        <f t="shared" si="91"/>
        <v>0</v>
      </c>
      <c r="AC98" s="2">
        <f t="shared" si="92"/>
        <v>1</v>
      </c>
      <c r="AD98" s="2">
        <f t="shared" si="152"/>
        <v>1</v>
      </c>
      <c r="AE98" s="2">
        <f t="shared" si="93"/>
        <v>0</v>
      </c>
      <c r="AF98" s="2">
        <f t="shared" si="153"/>
        <v>0</v>
      </c>
      <c r="AG98" s="2">
        <f t="shared" si="154"/>
        <v>0</v>
      </c>
      <c r="AH98" s="2">
        <f t="shared" si="155"/>
        <v>1</v>
      </c>
      <c r="AI98" s="2">
        <f t="shared" si="156"/>
        <v>0</v>
      </c>
      <c r="AJ98" s="2">
        <f t="shared" si="157"/>
        <v>0</v>
      </c>
      <c r="AK98" s="2">
        <f t="shared" si="158"/>
        <v>0</v>
      </c>
      <c r="AL98" s="2">
        <f t="shared" si="159"/>
        <v>0</v>
      </c>
      <c r="AM98" s="2">
        <f t="shared" si="160"/>
        <v>1</v>
      </c>
      <c r="AN98" s="2">
        <f t="shared" si="161"/>
        <v>0</v>
      </c>
      <c r="AO98" s="2">
        <f t="shared" si="162"/>
        <v>0</v>
      </c>
      <c r="AP98" s="2">
        <f t="shared" si="163"/>
        <v>1</v>
      </c>
      <c r="AQ98" s="2">
        <f t="shared" si="164"/>
        <v>0</v>
      </c>
      <c r="AR98" s="2">
        <f t="shared" si="165"/>
        <v>0</v>
      </c>
      <c r="AS98" s="2">
        <f t="shared" si="94"/>
        <v>0</v>
      </c>
      <c r="AT98" s="2">
        <f t="shared" si="166"/>
        <v>0</v>
      </c>
      <c r="AU98" s="2">
        <f t="shared" si="167"/>
        <v>0</v>
      </c>
      <c r="AV98" s="2">
        <f t="shared" si="168"/>
        <v>0</v>
      </c>
      <c r="AW98" s="2">
        <f t="shared" si="169"/>
        <v>0</v>
      </c>
      <c r="AX98" s="2">
        <f t="shared" si="170"/>
        <v>0</v>
      </c>
      <c r="AY98" s="2">
        <f t="shared" si="171"/>
        <v>0</v>
      </c>
      <c r="AZ98" s="2">
        <f t="shared" si="172"/>
        <v>0</v>
      </c>
      <c r="BA98" s="2">
        <f t="shared" si="173"/>
        <v>0</v>
      </c>
      <c r="BB98" s="2">
        <f t="shared" si="174"/>
        <v>0</v>
      </c>
      <c r="BC98" s="2">
        <f t="shared" si="175"/>
        <v>0</v>
      </c>
      <c r="BD98" s="2">
        <f t="shared" si="95"/>
        <v>0</v>
      </c>
      <c r="BE98" s="2">
        <f t="shared" si="96"/>
        <v>0</v>
      </c>
      <c r="BF98" s="2">
        <f t="shared" si="97"/>
        <v>0</v>
      </c>
      <c r="BG98" s="2">
        <f t="shared" si="98"/>
        <v>0</v>
      </c>
      <c r="BH98" s="2">
        <f t="shared" si="99"/>
        <v>0</v>
      </c>
      <c r="BI98" s="2">
        <f t="shared" si="100"/>
        <v>0</v>
      </c>
      <c r="BJ98" s="2">
        <f t="shared" si="101"/>
        <v>0</v>
      </c>
      <c r="BK98" s="2">
        <f t="shared" si="102"/>
        <v>0</v>
      </c>
      <c r="BL98" s="2">
        <f t="shared" si="103"/>
        <v>0</v>
      </c>
      <c r="BM98" s="2">
        <f t="shared" si="104"/>
        <v>0</v>
      </c>
      <c r="BN98" s="2">
        <f t="shared" si="105"/>
        <v>0</v>
      </c>
      <c r="BO98" s="2">
        <f t="shared" si="106"/>
        <v>0</v>
      </c>
      <c r="BP98" s="2">
        <f t="shared" si="107"/>
        <v>0</v>
      </c>
      <c r="BQ98" s="2">
        <f t="shared" si="108"/>
        <v>0</v>
      </c>
      <c r="BR98" s="2">
        <f t="shared" si="109"/>
        <v>0</v>
      </c>
      <c r="BS98" s="2">
        <f t="shared" si="110"/>
        <v>0</v>
      </c>
      <c r="BT98" s="2">
        <f t="shared" si="111"/>
        <v>0</v>
      </c>
      <c r="BU98" s="2">
        <f t="shared" si="112"/>
        <v>0</v>
      </c>
      <c r="BV98" s="2">
        <f t="shared" si="113"/>
        <v>0</v>
      </c>
      <c r="BW98" s="2">
        <f t="shared" si="114"/>
        <v>0</v>
      </c>
      <c r="BX98" s="2">
        <f t="shared" si="115"/>
        <v>0</v>
      </c>
      <c r="BY98" s="2">
        <f t="shared" si="116"/>
        <v>0</v>
      </c>
      <c r="BZ98" s="2">
        <f t="shared" si="117"/>
        <v>0</v>
      </c>
      <c r="CA98" s="2">
        <f t="shared" si="118"/>
        <v>0</v>
      </c>
      <c r="CB98" s="2">
        <f t="shared" si="119"/>
        <v>0</v>
      </c>
      <c r="CC98" s="2">
        <f t="shared" si="120"/>
        <v>0</v>
      </c>
      <c r="CD98" s="2">
        <f t="shared" si="121"/>
        <v>0</v>
      </c>
      <c r="CE98" s="2">
        <f t="shared" si="122"/>
        <v>0</v>
      </c>
      <c r="CF98" s="2">
        <f t="shared" si="123"/>
        <v>0</v>
      </c>
      <c r="CG98" s="2">
        <f t="shared" si="124"/>
        <v>0</v>
      </c>
      <c r="CH98" s="2">
        <f t="shared" si="125"/>
        <v>0</v>
      </c>
      <c r="CI98" s="2">
        <f t="shared" si="126"/>
        <v>0</v>
      </c>
      <c r="CJ98" s="2">
        <f t="shared" si="127"/>
        <v>0</v>
      </c>
      <c r="CK98" s="2">
        <f t="shared" si="128"/>
        <v>0</v>
      </c>
      <c r="CL98" s="2">
        <f t="shared" si="129"/>
        <v>1</v>
      </c>
      <c r="CM98" s="2">
        <f t="shared" si="130"/>
        <v>0</v>
      </c>
      <c r="CN98" s="2">
        <f t="shared" si="131"/>
        <v>0</v>
      </c>
      <c r="CO98" s="2">
        <f t="shared" si="132"/>
        <v>0</v>
      </c>
      <c r="CP98" s="2">
        <f t="shared" si="133"/>
        <v>0</v>
      </c>
      <c r="CQ98" s="2">
        <f t="shared" si="134"/>
        <v>0</v>
      </c>
      <c r="CR98" s="2">
        <f t="shared" si="135"/>
        <v>0</v>
      </c>
      <c r="CS98" s="2">
        <f t="shared" si="136"/>
        <v>0</v>
      </c>
      <c r="CT98" s="2">
        <f t="shared" si="137"/>
        <v>0</v>
      </c>
      <c r="CU98" s="2">
        <f t="shared" si="138"/>
        <v>0</v>
      </c>
      <c r="CV98" s="2">
        <f t="shared" si="139"/>
        <v>1</v>
      </c>
      <c r="CW98" s="2">
        <f t="shared" si="140"/>
        <v>1</v>
      </c>
      <c r="CX98" s="2">
        <f t="shared" si="141"/>
        <v>0</v>
      </c>
      <c r="CY98" s="2">
        <f t="shared" si="142"/>
        <v>0</v>
      </c>
      <c r="CZ98" s="2">
        <f t="shared" si="143"/>
        <v>1</v>
      </c>
    </row>
    <row r="99" spans="1:104" ht="82.8" x14ac:dyDescent="0.3">
      <c r="A99" s="2" t="s">
        <v>1179</v>
      </c>
      <c r="B99" s="2" t="s">
        <v>1180</v>
      </c>
      <c r="C99" s="2" t="s">
        <v>403</v>
      </c>
      <c r="D99" s="2" t="s">
        <v>456</v>
      </c>
      <c r="E99" s="2" t="s">
        <v>6</v>
      </c>
      <c r="F99" s="2">
        <f t="shared" si="144"/>
        <v>0</v>
      </c>
      <c r="G99" s="2">
        <f t="shared" si="145"/>
        <v>1</v>
      </c>
      <c r="H99" s="2">
        <f t="shared" si="146"/>
        <v>0</v>
      </c>
      <c r="I99" s="2">
        <f t="shared" si="147"/>
        <v>0</v>
      </c>
      <c r="J99" s="2">
        <f t="shared" si="148"/>
        <v>0</v>
      </c>
      <c r="K99" s="2">
        <f t="shared" si="149"/>
        <v>0</v>
      </c>
      <c r="L99" s="2">
        <f t="shared" si="150"/>
        <v>0</v>
      </c>
      <c r="M99" s="2">
        <f t="shared" si="151"/>
        <v>0</v>
      </c>
      <c r="R99" s="2" t="s">
        <v>447</v>
      </c>
      <c r="S99" s="2" t="s">
        <v>63</v>
      </c>
      <c r="T99" s="2" t="s">
        <v>66</v>
      </c>
      <c r="U99" s="2" t="s">
        <v>72</v>
      </c>
      <c r="V99" s="2" t="s">
        <v>1237</v>
      </c>
      <c r="Y99" s="2">
        <f t="shared" si="88"/>
        <v>0</v>
      </c>
      <c r="Z99" s="2">
        <f t="shared" si="89"/>
        <v>0</v>
      </c>
      <c r="AA99" s="2">
        <f t="shared" si="90"/>
        <v>0</v>
      </c>
      <c r="AB99" s="2">
        <f t="shared" si="91"/>
        <v>0</v>
      </c>
      <c r="AC99" s="2">
        <f t="shared" si="92"/>
        <v>1</v>
      </c>
      <c r="AD99" s="2">
        <f t="shared" si="152"/>
        <v>1</v>
      </c>
      <c r="AE99" s="2">
        <f t="shared" si="93"/>
        <v>0</v>
      </c>
      <c r="AF99" s="2">
        <f t="shared" si="153"/>
        <v>0</v>
      </c>
      <c r="AG99" s="2">
        <f t="shared" si="154"/>
        <v>1</v>
      </c>
      <c r="AH99" s="2">
        <f t="shared" si="155"/>
        <v>0</v>
      </c>
      <c r="AI99" s="2">
        <f t="shared" si="156"/>
        <v>0</v>
      </c>
      <c r="AJ99" s="2">
        <f t="shared" si="157"/>
        <v>0</v>
      </c>
      <c r="AK99" s="2">
        <f t="shared" si="158"/>
        <v>0</v>
      </c>
      <c r="AL99" s="2">
        <f t="shared" si="159"/>
        <v>0</v>
      </c>
      <c r="AM99" s="2">
        <f t="shared" si="160"/>
        <v>1</v>
      </c>
      <c r="AN99" s="2">
        <f t="shared" si="161"/>
        <v>0</v>
      </c>
      <c r="AO99" s="2">
        <f t="shared" si="162"/>
        <v>0</v>
      </c>
      <c r="AP99" s="2">
        <f t="shared" si="163"/>
        <v>0</v>
      </c>
      <c r="AQ99" s="2">
        <f t="shared" si="164"/>
        <v>0</v>
      </c>
      <c r="AR99" s="2">
        <f t="shared" si="165"/>
        <v>0</v>
      </c>
      <c r="AS99" s="2">
        <f t="shared" si="94"/>
        <v>0</v>
      </c>
      <c r="AT99" s="2">
        <f t="shared" si="166"/>
        <v>0</v>
      </c>
      <c r="AU99" s="2">
        <f t="shared" si="167"/>
        <v>0</v>
      </c>
      <c r="AV99" s="2">
        <f t="shared" si="168"/>
        <v>0</v>
      </c>
      <c r="AW99" s="2">
        <f t="shared" si="169"/>
        <v>0</v>
      </c>
      <c r="AX99" s="2">
        <f t="shared" si="170"/>
        <v>0</v>
      </c>
      <c r="AY99" s="2">
        <f t="shared" si="171"/>
        <v>0</v>
      </c>
      <c r="AZ99" s="2">
        <f t="shared" si="172"/>
        <v>0</v>
      </c>
      <c r="BA99" s="2">
        <f t="shared" si="173"/>
        <v>0</v>
      </c>
      <c r="BB99" s="2">
        <f t="shared" si="174"/>
        <v>0</v>
      </c>
      <c r="BC99" s="2">
        <f t="shared" si="175"/>
        <v>0</v>
      </c>
      <c r="BD99" s="2">
        <f t="shared" si="95"/>
        <v>0</v>
      </c>
      <c r="BE99" s="2">
        <f t="shared" si="96"/>
        <v>0</v>
      </c>
      <c r="BF99" s="2">
        <f t="shared" si="97"/>
        <v>0</v>
      </c>
      <c r="BG99" s="2">
        <f t="shared" si="98"/>
        <v>0</v>
      </c>
      <c r="BH99" s="2">
        <f t="shared" si="99"/>
        <v>0</v>
      </c>
      <c r="BI99" s="2">
        <f t="shared" si="100"/>
        <v>0</v>
      </c>
      <c r="BJ99" s="2">
        <f t="shared" si="101"/>
        <v>0</v>
      </c>
      <c r="BK99" s="2">
        <f t="shared" si="102"/>
        <v>0</v>
      </c>
      <c r="BL99" s="2">
        <f t="shared" si="103"/>
        <v>0</v>
      </c>
      <c r="BM99" s="2">
        <f t="shared" si="104"/>
        <v>0</v>
      </c>
      <c r="BN99" s="2">
        <f t="shared" si="105"/>
        <v>0</v>
      </c>
      <c r="BO99" s="2">
        <f t="shared" si="106"/>
        <v>0</v>
      </c>
      <c r="BP99" s="2">
        <f t="shared" si="107"/>
        <v>0</v>
      </c>
      <c r="BQ99" s="2">
        <f t="shared" si="108"/>
        <v>0</v>
      </c>
      <c r="BR99" s="2">
        <f t="shared" si="109"/>
        <v>0</v>
      </c>
      <c r="BS99" s="2">
        <f t="shared" si="110"/>
        <v>0</v>
      </c>
      <c r="BT99" s="2">
        <f t="shared" si="111"/>
        <v>0</v>
      </c>
      <c r="BU99" s="2">
        <f t="shared" si="112"/>
        <v>0</v>
      </c>
      <c r="BV99" s="2">
        <f t="shared" si="113"/>
        <v>0</v>
      </c>
      <c r="BW99" s="2">
        <f t="shared" si="114"/>
        <v>0</v>
      </c>
      <c r="BX99" s="2">
        <f t="shared" si="115"/>
        <v>0</v>
      </c>
      <c r="BY99" s="2">
        <f t="shared" si="116"/>
        <v>0</v>
      </c>
      <c r="BZ99" s="2">
        <f t="shared" si="117"/>
        <v>0</v>
      </c>
      <c r="CA99" s="2">
        <f t="shared" si="118"/>
        <v>0</v>
      </c>
      <c r="CB99" s="2">
        <f t="shared" si="119"/>
        <v>0</v>
      </c>
      <c r="CC99" s="2">
        <f t="shared" si="120"/>
        <v>0</v>
      </c>
      <c r="CD99" s="2">
        <f t="shared" si="121"/>
        <v>0</v>
      </c>
      <c r="CE99" s="2">
        <f t="shared" si="122"/>
        <v>0</v>
      </c>
      <c r="CF99" s="2">
        <f t="shared" si="123"/>
        <v>0</v>
      </c>
      <c r="CG99" s="2">
        <f t="shared" si="124"/>
        <v>0</v>
      </c>
      <c r="CH99" s="2">
        <f t="shared" si="125"/>
        <v>0</v>
      </c>
      <c r="CI99" s="2">
        <f t="shared" si="126"/>
        <v>0</v>
      </c>
      <c r="CJ99" s="2">
        <f t="shared" si="127"/>
        <v>0</v>
      </c>
      <c r="CK99" s="2">
        <f t="shared" si="128"/>
        <v>0</v>
      </c>
      <c r="CL99" s="2">
        <f t="shared" si="129"/>
        <v>1</v>
      </c>
      <c r="CM99" s="2">
        <f t="shared" si="130"/>
        <v>0</v>
      </c>
      <c r="CN99" s="2">
        <f t="shared" si="131"/>
        <v>0</v>
      </c>
      <c r="CO99" s="2">
        <f t="shared" si="132"/>
        <v>0</v>
      </c>
      <c r="CP99" s="2">
        <f t="shared" si="133"/>
        <v>0</v>
      </c>
      <c r="CQ99" s="2">
        <f t="shared" si="134"/>
        <v>1</v>
      </c>
      <c r="CR99" s="2">
        <f t="shared" si="135"/>
        <v>0</v>
      </c>
      <c r="CS99" s="2">
        <f t="shared" si="136"/>
        <v>0</v>
      </c>
      <c r="CT99" s="2">
        <f t="shared" si="137"/>
        <v>0</v>
      </c>
      <c r="CU99" s="2">
        <f t="shared" si="138"/>
        <v>0</v>
      </c>
      <c r="CV99" s="2">
        <f t="shared" si="139"/>
        <v>0</v>
      </c>
      <c r="CW99" s="2">
        <f t="shared" si="140"/>
        <v>1</v>
      </c>
      <c r="CX99" s="2">
        <f t="shared" si="141"/>
        <v>0</v>
      </c>
      <c r="CY99" s="2">
        <f t="shared" si="142"/>
        <v>0</v>
      </c>
      <c r="CZ99" s="2">
        <f t="shared" si="143"/>
        <v>0</v>
      </c>
    </row>
    <row r="100" spans="1:104" ht="69" x14ac:dyDescent="0.3">
      <c r="A100" s="2" t="s">
        <v>419</v>
      </c>
      <c r="B100" s="2" t="s">
        <v>420</v>
      </c>
      <c r="C100" s="2" t="s">
        <v>403</v>
      </c>
      <c r="D100" s="2" t="s">
        <v>421</v>
      </c>
      <c r="E100" s="2" t="s">
        <v>6</v>
      </c>
      <c r="F100" s="2">
        <f t="shared" si="144"/>
        <v>0</v>
      </c>
      <c r="G100" s="2">
        <f t="shared" si="145"/>
        <v>1</v>
      </c>
      <c r="H100" s="2">
        <f t="shared" si="146"/>
        <v>0</v>
      </c>
      <c r="I100" s="2">
        <f t="shared" si="147"/>
        <v>0</v>
      </c>
      <c r="J100" s="2">
        <f t="shared" si="148"/>
        <v>0</v>
      </c>
      <c r="K100" s="2">
        <f t="shared" si="149"/>
        <v>0</v>
      </c>
      <c r="L100" s="2">
        <f t="shared" si="150"/>
        <v>0</v>
      </c>
      <c r="M100" s="2">
        <f t="shared" si="151"/>
        <v>0</v>
      </c>
      <c r="R100" s="2" t="s">
        <v>413</v>
      </c>
      <c r="S100" s="2" t="s">
        <v>63</v>
      </c>
      <c r="T100" s="2" t="s">
        <v>67</v>
      </c>
      <c r="U100" s="2" t="s">
        <v>105</v>
      </c>
      <c r="V100" s="2" t="s">
        <v>1237</v>
      </c>
      <c r="Y100" s="2">
        <f t="shared" si="88"/>
        <v>0</v>
      </c>
      <c r="Z100" s="2">
        <f t="shared" si="89"/>
        <v>0</v>
      </c>
      <c r="AA100" s="2">
        <f t="shared" si="90"/>
        <v>0</v>
      </c>
      <c r="AB100" s="2">
        <f t="shared" si="91"/>
        <v>0</v>
      </c>
      <c r="AC100" s="2">
        <f t="shared" si="92"/>
        <v>1</v>
      </c>
      <c r="AD100" s="2">
        <f t="shared" si="152"/>
        <v>1</v>
      </c>
      <c r="AE100" s="2">
        <f t="shared" si="93"/>
        <v>0</v>
      </c>
      <c r="AF100" s="2">
        <f t="shared" si="153"/>
        <v>0</v>
      </c>
      <c r="AG100" s="2">
        <f t="shared" si="154"/>
        <v>0</v>
      </c>
      <c r="AH100" s="2">
        <f t="shared" si="155"/>
        <v>1</v>
      </c>
      <c r="AI100" s="2">
        <f t="shared" si="156"/>
        <v>0</v>
      </c>
      <c r="AJ100" s="2">
        <f t="shared" si="157"/>
        <v>0</v>
      </c>
      <c r="AK100" s="2">
        <f t="shared" si="158"/>
        <v>0</v>
      </c>
      <c r="AL100" s="2">
        <f t="shared" si="159"/>
        <v>0</v>
      </c>
      <c r="AM100" s="2">
        <f t="shared" si="160"/>
        <v>1</v>
      </c>
      <c r="AN100" s="2">
        <f t="shared" si="161"/>
        <v>0</v>
      </c>
      <c r="AO100" s="2">
        <f t="shared" si="162"/>
        <v>0</v>
      </c>
      <c r="AP100" s="2">
        <f t="shared" si="163"/>
        <v>1</v>
      </c>
      <c r="AQ100" s="2">
        <f t="shared" si="164"/>
        <v>0</v>
      </c>
      <c r="AR100" s="2">
        <f t="shared" si="165"/>
        <v>0</v>
      </c>
      <c r="AS100" s="2">
        <f t="shared" si="94"/>
        <v>0</v>
      </c>
      <c r="AT100" s="2">
        <f t="shared" si="166"/>
        <v>0</v>
      </c>
      <c r="AU100" s="2">
        <f t="shared" si="167"/>
        <v>0</v>
      </c>
      <c r="AV100" s="2">
        <f t="shared" si="168"/>
        <v>0</v>
      </c>
      <c r="AW100" s="2">
        <f t="shared" si="169"/>
        <v>0</v>
      </c>
      <c r="AX100" s="2">
        <f t="shared" si="170"/>
        <v>0</v>
      </c>
      <c r="AY100" s="2">
        <f t="shared" si="171"/>
        <v>0</v>
      </c>
      <c r="AZ100" s="2">
        <f t="shared" si="172"/>
        <v>0</v>
      </c>
      <c r="BA100" s="2">
        <f t="shared" si="173"/>
        <v>0</v>
      </c>
      <c r="BB100" s="2">
        <f t="shared" si="174"/>
        <v>0</v>
      </c>
      <c r="BC100" s="2">
        <f t="shared" si="175"/>
        <v>0</v>
      </c>
      <c r="BD100" s="2">
        <f t="shared" si="95"/>
        <v>0</v>
      </c>
      <c r="BE100" s="2">
        <f t="shared" si="96"/>
        <v>0</v>
      </c>
      <c r="BF100" s="2">
        <f t="shared" si="97"/>
        <v>0</v>
      </c>
      <c r="BG100" s="2">
        <f t="shared" si="98"/>
        <v>0</v>
      </c>
      <c r="BH100" s="2">
        <f t="shared" si="99"/>
        <v>0</v>
      </c>
      <c r="BI100" s="2">
        <f t="shared" si="100"/>
        <v>0</v>
      </c>
      <c r="BJ100" s="2">
        <f t="shared" si="101"/>
        <v>0</v>
      </c>
      <c r="BK100" s="2">
        <f t="shared" si="102"/>
        <v>0</v>
      </c>
      <c r="BL100" s="2">
        <f t="shared" si="103"/>
        <v>0</v>
      </c>
      <c r="BM100" s="2">
        <f t="shared" si="104"/>
        <v>0</v>
      </c>
      <c r="BN100" s="2">
        <f t="shared" si="105"/>
        <v>0</v>
      </c>
      <c r="BO100" s="2">
        <f t="shared" si="106"/>
        <v>0</v>
      </c>
      <c r="BP100" s="2">
        <f t="shared" si="107"/>
        <v>0</v>
      </c>
      <c r="BQ100" s="2">
        <f t="shared" si="108"/>
        <v>0</v>
      </c>
      <c r="BR100" s="2">
        <f t="shared" si="109"/>
        <v>0</v>
      </c>
      <c r="BS100" s="2">
        <f t="shared" si="110"/>
        <v>0</v>
      </c>
      <c r="BT100" s="2">
        <f t="shared" si="111"/>
        <v>0</v>
      </c>
      <c r="BU100" s="2">
        <f t="shared" si="112"/>
        <v>0</v>
      </c>
      <c r="BV100" s="2">
        <f t="shared" si="113"/>
        <v>0</v>
      </c>
      <c r="BW100" s="2">
        <f t="shared" si="114"/>
        <v>0</v>
      </c>
      <c r="BX100" s="2">
        <f t="shared" si="115"/>
        <v>0</v>
      </c>
      <c r="BY100" s="2">
        <f t="shared" si="116"/>
        <v>0</v>
      </c>
      <c r="BZ100" s="2">
        <f t="shared" si="117"/>
        <v>0</v>
      </c>
      <c r="CA100" s="2">
        <f t="shared" si="118"/>
        <v>0</v>
      </c>
      <c r="CB100" s="2">
        <f t="shared" si="119"/>
        <v>0</v>
      </c>
      <c r="CC100" s="2">
        <f t="shared" si="120"/>
        <v>0</v>
      </c>
      <c r="CD100" s="2">
        <f t="shared" si="121"/>
        <v>0</v>
      </c>
      <c r="CE100" s="2">
        <f t="shared" si="122"/>
        <v>0</v>
      </c>
      <c r="CF100" s="2">
        <f t="shared" si="123"/>
        <v>0</v>
      </c>
      <c r="CG100" s="2">
        <f t="shared" si="124"/>
        <v>0</v>
      </c>
      <c r="CH100" s="2">
        <f t="shared" si="125"/>
        <v>0</v>
      </c>
      <c r="CI100" s="2">
        <f t="shared" si="126"/>
        <v>0</v>
      </c>
      <c r="CJ100" s="2">
        <f t="shared" si="127"/>
        <v>0</v>
      </c>
      <c r="CK100" s="2">
        <f t="shared" si="128"/>
        <v>0</v>
      </c>
      <c r="CL100" s="2">
        <f t="shared" si="129"/>
        <v>1</v>
      </c>
      <c r="CM100" s="2">
        <f t="shared" si="130"/>
        <v>0</v>
      </c>
      <c r="CN100" s="2">
        <f t="shared" si="131"/>
        <v>0</v>
      </c>
      <c r="CO100" s="2">
        <f t="shared" si="132"/>
        <v>0</v>
      </c>
      <c r="CP100" s="2">
        <f t="shared" si="133"/>
        <v>0</v>
      </c>
      <c r="CQ100" s="2">
        <f t="shared" si="134"/>
        <v>1</v>
      </c>
      <c r="CR100" s="2">
        <f t="shared" si="135"/>
        <v>0</v>
      </c>
      <c r="CS100" s="2">
        <f t="shared" si="136"/>
        <v>0</v>
      </c>
      <c r="CT100" s="2">
        <f t="shared" si="137"/>
        <v>0</v>
      </c>
      <c r="CU100" s="2">
        <f t="shared" si="138"/>
        <v>0</v>
      </c>
      <c r="CV100" s="2">
        <f t="shared" si="139"/>
        <v>0</v>
      </c>
      <c r="CW100" s="2">
        <f t="shared" si="140"/>
        <v>0</v>
      </c>
      <c r="CX100" s="2">
        <f t="shared" si="141"/>
        <v>0</v>
      </c>
      <c r="CY100" s="2">
        <f t="shared" si="142"/>
        <v>0</v>
      </c>
      <c r="CZ100" s="2">
        <f t="shared" si="143"/>
        <v>0</v>
      </c>
    </row>
    <row r="101" spans="1:104" ht="96.6" x14ac:dyDescent="0.3">
      <c r="A101" s="2" t="s">
        <v>1246</v>
      </c>
      <c r="B101" s="2" t="s">
        <v>423</v>
      </c>
      <c r="C101" s="2" t="s">
        <v>403</v>
      </c>
      <c r="D101" s="2" t="s">
        <v>455</v>
      </c>
      <c r="E101" s="2" t="s">
        <v>6</v>
      </c>
      <c r="F101" s="2">
        <f t="shared" ref="F101:F114" si="176">IF(ISNUMBER(SEARCH("Energy", E101)), 1, 0)</f>
        <v>0</v>
      </c>
      <c r="G101" s="2">
        <f t="shared" ref="G101:G114" si="177">IF(ISNUMBER(SEARCH("Housing", E101)), 1, 0)</f>
        <v>1</v>
      </c>
      <c r="H101" s="2">
        <f t="shared" ref="H101:H114" si="178">IF(ISNUMBER(SEARCH("Mobility", E101)), 1, 0)</f>
        <v>0</v>
      </c>
      <c r="I101" s="2">
        <f t="shared" ref="I101:I114" si="179">IF(ISNUMBER(SEARCH("Industry", E101)), 1, 0)</f>
        <v>0</v>
      </c>
      <c r="J101" s="2">
        <f t="shared" ref="J101:J114" si="180">IF(ISNUMBER(SEARCH("Agri", E101)), 1, 0)</f>
        <v>0</v>
      </c>
      <c r="K101" s="2">
        <f t="shared" ref="K101:K114" si="181">IF(ISNUMBER(SEARCH("LULUCF", E101)), 1, 0)</f>
        <v>0</v>
      </c>
      <c r="L101" s="2">
        <f t="shared" ref="L101:L114" si="182">IF(OR(ISNUMBER(SEARCH("Waste", E101)), ISNUMBER(SEARCH("Other", E101))), 1, 0)</f>
        <v>0</v>
      </c>
      <c r="M101" s="2">
        <f t="shared" ref="M101:M114" si="183">IF(ISNUMBER(SEARCH("Cross", E101)), 1, 0)</f>
        <v>0</v>
      </c>
      <c r="R101" s="2" t="s">
        <v>446</v>
      </c>
      <c r="S101" s="2" t="s">
        <v>63</v>
      </c>
      <c r="T101" s="2" t="s">
        <v>67</v>
      </c>
      <c r="U101" s="2" t="s">
        <v>422</v>
      </c>
      <c r="V101" s="2" t="s">
        <v>1237</v>
      </c>
      <c r="Y101" s="2">
        <f t="shared" si="88"/>
        <v>0</v>
      </c>
      <c r="Z101" s="2">
        <f t="shared" si="89"/>
        <v>0</v>
      </c>
      <c r="AA101" s="2">
        <f t="shared" si="90"/>
        <v>0</v>
      </c>
      <c r="AB101" s="2">
        <f t="shared" si="91"/>
        <v>0</v>
      </c>
      <c r="AC101" s="2">
        <f t="shared" si="92"/>
        <v>1</v>
      </c>
      <c r="AD101" s="2">
        <f t="shared" ref="AD101:AD114" si="184">IF(S101="Direct", 1, 0)</f>
        <v>1</v>
      </c>
      <c r="AE101" s="2">
        <f t="shared" si="93"/>
        <v>0</v>
      </c>
      <c r="AF101" s="2">
        <f t="shared" ref="AF101:AF114" si="185">IF(ISNUMBER(SEARCH("Population", T101)), 1, 0)</f>
        <v>0</v>
      </c>
      <c r="AG101" s="2">
        <f t="shared" ref="AG101:AG114" si="186">IF(ISNUMBER(SEARCH("Sufficiency", T101)), 1, 0)</f>
        <v>0</v>
      </c>
      <c r="AH101" s="2">
        <f t="shared" ref="AH101:AH114" si="187">IF(ISNUMBER(SEARCH("Efficiency", T101)), 1, 0)</f>
        <v>1</v>
      </c>
      <c r="AI101" s="2">
        <f t="shared" ref="AI101:AI114" si="188">IF(ISNUMBER(SEARCH("Consistency", T101)), 1, 0)</f>
        <v>0</v>
      </c>
      <c r="AJ101" s="2">
        <f t="shared" ref="AJ101:AJ114" si="189">IF(ISNUMBER(SEARCH("Regeneration", T101)), 1, 0)</f>
        <v>0</v>
      </c>
      <c r="AK101" s="2">
        <f t="shared" ref="AK101:AK114" si="190">IF(ISNUMBER(SEARCH("Population", U101)), 1, 0)</f>
        <v>0</v>
      </c>
      <c r="AL101" s="2">
        <f t="shared" ref="AL101:AL114" si="191">IF(ISNUMBER(SEARCH("targeted", U101)), 1, 0)</f>
        <v>0</v>
      </c>
      <c r="AM101" s="2">
        <f t="shared" ref="AM101:AM114" si="192">IF(ISNUMBER(SEARCH("direct", U101)), 1, 0)</f>
        <v>0</v>
      </c>
      <c r="AN101" s="2">
        <f t="shared" ref="AN101:AN114" si="193">IF(ISNUMBER(SEARCH("mediated", U101)), 1, 0)</f>
        <v>0</v>
      </c>
      <c r="AO101" s="2">
        <f t="shared" ref="AO101:AO114" si="194">IF(ISNUMBER(SEARCH("equalization", U101)), 1, 0)</f>
        <v>0</v>
      </c>
      <c r="AP101" s="2">
        <f t="shared" ref="AP101:AP114" si="195">IF(ISNUMBER(SEARCH("eco-efficiency", U101)), 1, 0)</f>
        <v>1</v>
      </c>
      <c r="AQ101" s="2">
        <f t="shared" ref="AQ101:AQ114" si="196">IF(ISNUMBER(SEARCH("impact", U101)), 1, 0)</f>
        <v>0</v>
      </c>
      <c r="AR101" s="2">
        <f t="shared" ref="AR101:AR114" si="197">IF(ISNUMBER(SEARCH("goals", W101)), 1, 0)</f>
        <v>0</v>
      </c>
      <c r="AS101" s="2">
        <f t="shared" si="94"/>
        <v>0</v>
      </c>
      <c r="AT101" s="2">
        <f t="shared" ref="AT101:AT114" si="198">IF(ISNUMBER(SEARCH("structural change", W101)), 1, 0)</f>
        <v>0</v>
      </c>
      <c r="AU101" s="2">
        <f t="shared" ref="AU101:AU114" si="199">IF(ISNUMBER(SEARCH("transfer of responsibility", X101)), 1, 0)</f>
        <v>0</v>
      </c>
      <c r="AV101" s="2">
        <f t="shared" ref="AV101:AV114" si="200">IF(ISNUMBER(SEARCH("international competition", X101)), 1, 0)</f>
        <v>0</v>
      </c>
      <c r="AW101" s="2">
        <f t="shared" ref="AW101:AW114" si="201">IF(ISNUMBER(SEARCH("legal form", X101)), 1, 0)</f>
        <v>0</v>
      </c>
      <c r="AX101" s="2">
        <f t="shared" ref="AX101:AX114" si="202">IF(ISNUMBER(SEARCH("infrastructure", X101)), 1, 0)</f>
        <v>0</v>
      </c>
      <c r="AY101" s="2">
        <f t="shared" ref="AY101:AY114" si="203">IF(ISNUMBER(SEARCH("property", X101)), 1, 0)</f>
        <v>0</v>
      </c>
      <c r="AZ101" s="2">
        <f t="shared" ref="AZ101:AZ114" si="204">IF(ISNUMBER(SEARCH("markets", X101)), 1, 0)</f>
        <v>0</v>
      </c>
      <c r="BA101" s="2">
        <f t="shared" ref="BA101:BA114" si="205">IF(ISNUMBER(SEARCH("Transformation governance", X101)), 1, 0)</f>
        <v>0</v>
      </c>
      <c r="BB101" s="2">
        <f t="shared" ref="BB101:BB114" si="206">IF(ISNUMBER(SEARCH("growth", X101)), 1, 0)</f>
        <v>0</v>
      </c>
      <c r="BC101" s="2">
        <f t="shared" ref="BC101:BC114" si="207">IF(ISNUMBER(SEARCH("Financ", X101)), 1, 0)</f>
        <v>0</v>
      </c>
      <c r="BD101" s="2">
        <f t="shared" si="95"/>
        <v>0</v>
      </c>
      <c r="BE101" s="2">
        <f t="shared" si="96"/>
        <v>0</v>
      </c>
      <c r="BF101" s="2">
        <f t="shared" si="97"/>
        <v>0</v>
      </c>
      <c r="BG101" s="2">
        <f t="shared" si="98"/>
        <v>0</v>
      </c>
      <c r="BH101" s="2">
        <f t="shared" si="99"/>
        <v>0</v>
      </c>
      <c r="BI101" s="2">
        <f t="shared" si="100"/>
        <v>0</v>
      </c>
      <c r="BJ101" s="2">
        <f t="shared" si="101"/>
        <v>0</v>
      </c>
      <c r="BK101" s="2">
        <f t="shared" si="102"/>
        <v>0</v>
      </c>
      <c r="BL101" s="2">
        <f t="shared" si="103"/>
        <v>0</v>
      </c>
      <c r="BM101" s="2">
        <f t="shared" si="104"/>
        <v>0</v>
      </c>
      <c r="BN101" s="2">
        <f t="shared" si="105"/>
        <v>0</v>
      </c>
      <c r="BO101" s="2">
        <f t="shared" si="106"/>
        <v>0</v>
      </c>
      <c r="BP101" s="2">
        <f t="shared" si="107"/>
        <v>0</v>
      </c>
      <c r="BQ101" s="2">
        <f t="shared" si="108"/>
        <v>0</v>
      </c>
      <c r="BR101" s="2">
        <f t="shared" si="109"/>
        <v>0</v>
      </c>
      <c r="BS101" s="2">
        <f t="shared" si="110"/>
        <v>0</v>
      </c>
      <c r="BT101" s="2">
        <f t="shared" si="111"/>
        <v>0</v>
      </c>
      <c r="BU101" s="2">
        <f t="shared" si="112"/>
        <v>0</v>
      </c>
      <c r="BV101" s="2">
        <f t="shared" si="113"/>
        <v>0</v>
      </c>
      <c r="BW101" s="2">
        <f t="shared" si="114"/>
        <v>0</v>
      </c>
      <c r="BX101" s="2">
        <f t="shared" si="115"/>
        <v>0</v>
      </c>
      <c r="BY101" s="2">
        <f t="shared" si="116"/>
        <v>0</v>
      </c>
      <c r="BZ101" s="2">
        <f t="shared" si="117"/>
        <v>0</v>
      </c>
      <c r="CA101" s="2">
        <f t="shared" si="118"/>
        <v>0</v>
      </c>
      <c r="CB101" s="2">
        <f t="shared" si="119"/>
        <v>0</v>
      </c>
      <c r="CC101" s="2">
        <f t="shared" si="120"/>
        <v>0</v>
      </c>
      <c r="CD101" s="2">
        <f t="shared" si="121"/>
        <v>0</v>
      </c>
      <c r="CE101" s="2">
        <f t="shared" si="122"/>
        <v>0</v>
      </c>
      <c r="CF101" s="2">
        <f t="shared" si="123"/>
        <v>0</v>
      </c>
      <c r="CG101" s="2">
        <f t="shared" si="124"/>
        <v>0</v>
      </c>
      <c r="CH101" s="2">
        <f t="shared" si="125"/>
        <v>0</v>
      </c>
      <c r="CI101" s="2">
        <f t="shared" si="126"/>
        <v>0</v>
      </c>
      <c r="CJ101" s="2">
        <f t="shared" si="127"/>
        <v>0</v>
      </c>
      <c r="CK101" s="2">
        <f t="shared" si="128"/>
        <v>0</v>
      </c>
      <c r="CL101" s="2">
        <f t="shared" si="129"/>
        <v>1</v>
      </c>
      <c r="CM101" s="2">
        <f t="shared" si="130"/>
        <v>0</v>
      </c>
      <c r="CN101" s="2">
        <f t="shared" si="131"/>
        <v>0</v>
      </c>
      <c r="CO101" s="2">
        <f t="shared" si="132"/>
        <v>0</v>
      </c>
      <c r="CP101" s="2">
        <f t="shared" si="133"/>
        <v>0</v>
      </c>
      <c r="CQ101" s="2">
        <f t="shared" si="134"/>
        <v>1</v>
      </c>
      <c r="CR101" s="2">
        <f t="shared" si="135"/>
        <v>0</v>
      </c>
      <c r="CS101" s="2">
        <f t="shared" si="136"/>
        <v>0</v>
      </c>
      <c r="CT101" s="2">
        <f t="shared" si="137"/>
        <v>0</v>
      </c>
      <c r="CU101" s="2">
        <f t="shared" si="138"/>
        <v>0</v>
      </c>
      <c r="CV101" s="2">
        <f t="shared" si="139"/>
        <v>0</v>
      </c>
      <c r="CW101" s="2">
        <f t="shared" si="140"/>
        <v>1</v>
      </c>
      <c r="CX101" s="2">
        <f t="shared" si="141"/>
        <v>0</v>
      </c>
      <c r="CY101" s="2">
        <f t="shared" si="142"/>
        <v>0</v>
      </c>
      <c r="CZ101" s="2">
        <f t="shared" si="143"/>
        <v>1</v>
      </c>
    </row>
    <row r="102" spans="1:104" ht="262.2" x14ac:dyDescent="0.3">
      <c r="A102" s="2" t="s">
        <v>1181</v>
      </c>
      <c r="B102" s="2" t="s">
        <v>586</v>
      </c>
      <c r="C102" s="2" t="s">
        <v>403</v>
      </c>
      <c r="D102" s="2" t="s">
        <v>454</v>
      </c>
      <c r="E102" s="2" t="s">
        <v>6</v>
      </c>
      <c r="F102" s="2">
        <f t="shared" si="176"/>
        <v>0</v>
      </c>
      <c r="G102" s="2">
        <f t="shared" si="177"/>
        <v>1</v>
      </c>
      <c r="H102" s="2">
        <f t="shared" si="178"/>
        <v>0</v>
      </c>
      <c r="I102" s="2">
        <f t="shared" si="179"/>
        <v>0</v>
      </c>
      <c r="J102" s="2">
        <f t="shared" si="180"/>
        <v>0</v>
      </c>
      <c r="K102" s="2">
        <f t="shared" si="181"/>
        <v>0</v>
      </c>
      <c r="L102" s="2">
        <f t="shared" si="182"/>
        <v>0</v>
      </c>
      <c r="M102" s="2">
        <f t="shared" si="183"/>
        <v>0</v>
      </c>
      <c r="N102" s="2" t="s">
        <v>20</v>
      </c>
      <c r="R102" s="2" t="s">
        <v>1211</v>
      </c>
      <c r="S102" s="2" t="s">
        <v>63</v>
      </c>
      <c r="T102" s="2" t="s">
        <v>406</v>
      </c>
      <c r="U102" s="2" t="s">
        <v>1182</v>
      </c>
      <c r="V102" s="2" t="s">
        <v>1237</v>
      </c>
      <c r="Y102" s="2">
        <f t="shared" si="88"/>
        <v>1</v>
      </c>
      <c r="Z102" s="2">
        <f t="shared" si="89"/>
        <v>0</v>
      </c>
      <c r="AA102" s="2">
        <f t="shared" si="90"/>
        <v>0</v>
      </c>
      <c r="AB102" s="2">
        <f t="shared" si="91"/>
        <v>0</v>
      </c>
      <c r="AC102" s="2">
        <f t="shared" si="92"/>
        <v>1</v>
      </c>
      <c r="AD102" s="2">
        <f t="shared" si="184"/>
        <v>1</v>
      </c>
      <c r="AE102" s="2">
        <f t="shared" si="93"/>
        <v>0</v>
      </c>
      <c r="AF102" s="2">
        <f t="shared" si="185"/>
        <v>0</v>
      </c>
      <c r="AG102" s="2">
        <f t="shared" si="186"/>
        <v>0</v>
      </c>
      <c r="AH102" s="2">
        <f t="shared" si="187"/>
        <v>1</v>
      </c>
      <c r="AI102" s="2">
        <f t="shared" si="188"/>
        <v>1</v>
      </c>
      <c r="AJ102" s="2">
        <f t="shared" si="189"/>
        <v>0</v>
      </c>
      <c r="AK102" s="2">
        <f t="shared" si="190"/>
        <v>0</v>
      </c>
      <c r="AL102" s="2">
        <f t="shared" si="191"/>
        <v>0</v>
      </c>
      <c r="AM102" s="2">
        <f t="shared" si="192"/>
        <v>1</v>
      </c>
      <c r="AN102" s="2">
        <f t="shared" si="193"/>
        <v>0</v>
      </c>
      <c r="AO102" s="2">
        <f t="shared" si="194"/>
        <v>0</v>
      </c>
      <c r="AP102" s="2">
        <f t="shared" si="195"/>
        <v>1</v>
      </c>
      <c r="AQ102" s="2">
        <f t="shared" si="196"/>
        <v>1</v>
      </c>
      <c r="AR102" s="2">
        <f t="shared" si="197"/>
        <v>0</v>
      </c>
      <c r="AS102" s="2">
        <f t="shared" si="94"/>
        <v>0</v>
      </c>
      <c r="AT102" s="2">
        <f t="shared" si="198"/>
        <v>0</v>
      </c>
      <c r="AU102" s="2">
        <f t="shared" si="199"/>
        <v>0</v>
      </c>
      <c r="AV102" s="2">
        <f t="shared" si="200"/>
        <v>0</v>
      </c>
      <c r="AW102" s="2">
        <f t="shared" si="201"/>
        <v>0</v>
      </c>
      <c r="AX102" s="2">
        <f t="shared" si="202"/>
        <v>0</v>
      </c>
      <c r="AY102" s="2">
        <f t="shared" si="203"/>
        <v>0</v>
      </c>
      <c r="AZ102" s="2">
        <f t="shared" si="204"/>
        <v>0</v>
      </c>
      <c r="BA102" s="2">
        <f t="shared" si="205"/>
        <v>0</v>
      </c>
      <c r="BB102" s="2">
        <f t="shared" si="206"/>
        <v>0</v>
      </c>
      <c r="BC102" s="2">
        <f t="shared" si="207"/>
        <v>0</v>
      </c>
      <c r="BD102" s="2">
        <f t="shared" si="95"/>
        <v>0</v>
      </c>
      <c r="BE102" s="2">
        <f t="shared" si="96"/>
        <v>0</v>
      </c>
      <c r="BF102" s="2">
        <f t="shared" si="97"/>
        <v>0</v>
      </c>
      <c r="BG102" s="2">
        <f t="shared" si="98"/>
        <v>0</v>
      </c>
      <c r="BH102" s="2">
        <f t="shared" si="99"/>
        <v>0</v>
      </c>
      <c r="BI102" s="2">
        <f t="shared" si="100"/>
        <v>0</v>
      </c>
      <c r="BJ102" s="2">
        <f t="shared" si="101"/>
        <v>0</v>
      </c>
      <c r="BK102" s="2">
        <f t="shared" si="102"/>
        <v>0</v>
      </c>
      <c r="BL102" s="2">
        <f t="shared" si="103"/>
        <v>0</v>
      </c>
      <c r="BM102" s="2">
        <f t="shared" si="104"/>
        <v>1</v>
      </c>
      <c r="BN102" s="2">
        <f t="shared" si="105"/>
        <v>0</v>
      </c>
      <c r="BO102" s="2">
        <f t="shared" si="106"/>
        <v>0</v>
      </c>
      <c r="BP102" s="2">
        <f t="shared" si="107"/>
        <v>0</v>
      </c>
      <c r="BQ102" s="2">
        <f t="shared" si="108"/>
        <v>0</v>
      </c>
      <c r="BR102" s="2">
        <f t="shared" si="109"/>
        <v>0</v>
      </c>
      <c r="BS102" s="2">
        <f t="shared" si="110"/>
        <v>0</v>
      </c>
      <c r="BT102" s="2">
        <f t="shared" si="111"/>
        <v>0</v>
      </c>
      <c r="BU102" s="2">
        <f t="shared" si="112"/>
        <v>0</v>
      </c>
      <c r="BV102" s="2">
        <f t="shared" si="113"/>
        <v>0</v>
      </c>
      <c r="BW102" s="2">
        <f t="shared" si="114"/>
        <v>0</v>
      </c>
      <c r="BX102" s="2">
        <f t="shared" si="115"/>
        <v>0</v>
      </c>
      <c r="BY102" s="2">
        <f t="shared" si="116"/>
        <v>0</v>
      </c>
      <c r="BZ102" s="2">
        <f t="shared" si="117"/>
        <v>0</v>
      </c>
      <c r="CA102" s="2">
        <f t="shared" si="118"/>
        <v>0</v>
      </c>
      <c r="CB102" s="2">
        <f t="shared" si="119"/>
        <v>0</v>
      </c>
      <c r="CC102" s="2">
        <f t="shared" si="120"/>
        <v>0</v>
      </c>
      <c r="CD102" s="2">
        <f t="shared" si="121"/>
        <v>0</v>
      </c>
      <c r="CE102" s="2">
        <f t="shared" si="122"/>
        <v>0</v>
      </c>
      <c r="CF102" s="2">
        <f t="shared" si="123"/>
        <v>0</v>
      </c>
      <c r="CG102" s="2">
        <f t="shared" si="124"/>
        <v>0</v>
      </c>
      <c r="CH102" s="2">
        <f t="shared" si="125"/>
        <v>1</v>
      </c>
      <c r="CI102" s="2">
        <f t="shared" si="126"/>
        <v>0</v>
      </c>
      <c r="CJ102" s="2">
        <f t="shared" si="127"/>
        <v>0</v>
      </c>
      <c r="CK102" s="2">
        <f t="shared" si="128"/>
        <v>0</v>
      </c>
      <c r="CL102" s="2">
        <f t="shared" si="129"/>
        <v>1</v>
      </c>
      <c r="CM102" s="2">
        <f t="shared" si="130"/>
        <v>0</v>
      </c>
      <c r="CN102" s="2">
        <f t="shared" si="131"/>
        <v>1</v>
      </c>
      <c r="CO102" s="2">
        <f t="shared" si="132"/>
        <v>0</v>
      </c>
      <c r="CP102" s="2">
        <f t="shared" si="133"/>
        <v>0</v>
      </c>
      <c r="CQ102" s="2">
        <f t="shared" si="134"/>
        <v>1</v>
      </c>
      <c r="CR102" s="2">
        <f t="shared" si="135"/>
        <v>1</v>
      </c>
      <c r="CS102" s="2">
        <f t="shared" si="136"/>
        <v>1</v>
      </c>
      <c r="CT102" s="2">
        <f t="shared" si="137"/>
        <v>1</v>
      </c>
      <c r="CU102" s="2">
        <f t="shared" si="138"/>
        <v>1</v>
      </c>
      <c r="CV102" s="2">
        <f t="shared" si="139"/>
        <v>0</v>
      </c>
      <c r="CW102" s="2">
        <f t="shared" si="140"/>
        <v>1</v>
      </c>
      <c r="CX102" s="2">
        <f t="shared" si="141"/>
        <v>0</v>
      </c>
      <c r="CY102" s="2">
        <f t="shared" si="142"/>
        <v>1</v>
      </c>
      <c r="CZ102" s="2">
        <f t="shared" si="143"/>
        <v>1</v>
      </c>
    </row>
    <row r="103" spans="1:104" ht="96.6" x14ac:dyDescent="0.3">
      <c r="A103" s="2" t="s">
        <v>425</v>
      </c>
      <c r="B103" s="2" t="s">
        <v>1183</v>
      </c>
      <c r="C103" s="2" t="s">
        <v>403</v>
      </c>
      <c r="D103" s="2" t="s">
        <v>453</v>
      </c>
      <c r="E103" s="2" t="s">
        <v>6</v>
      </c>
      <c r="F103" s="2">
        <f t="shared" si="176"/>
        <v>0</v>
      </c>
      <c r="G103" s="2">
        <f t="shared" si="177"/>
        <v>1</v>
      </c>
      <c r="H103" s="2">
        <f t="shared" si="178"/>
        <v>0</v>
      </c>
      <c r="I103" s="2">
        <f t="shared" si="179"/>
        <v>0</v>
      </c>
      <c r="J103" s="2">
        <f t="shared" si="180"/>
        <v>0</v>
      </c>
      <c r="K103" s="2">
        <f t="shared" si="181"/>
        <v>0</v>
      </c>
      <c r="L103" s="2">
        <f t="shared" si="182"/>
        <v>0</v>
      </c>
      <c r="M103" s="2">
        <f t="shared" si="183"/>
        <v>0</v>
      </c>
      <c r="R103" s="2" t="s">
        <v>1184</v>
      </c>
      <c r="S103" s="2" t="s">
        <v>63</v>
      </c>
      <c r="T103" s="2" t="s">
        <v>328</v>
      </c>
      <c r="U103" s="2" t="s">
        <v>74</v>
      </c>
      <c r="V103" s="2" t="s">
        <v>1237</v>
      </c>
      <c r="Y103" s="2">
        <f t="shared" si="88"/>
        <v>0</v>
      </c>
      <c r="Z103" s="2">
        <f t="shared" si="89"/>
        <v>0</v>
      </c>
      <c r="AA103" s="2">
        <f t="shared" si="90"/>
        <v>0</v>
      </c>
      <c r="AB103" s="2">
        <f t="shared" si="91"/>
        <v>0</v>
      </c>
      <c r="AC103" s="2">
        <f t="shared" si="92"/>
        <v>1</v>
      </c>
      <c r="AD103" s="2">
        <f t="shared" si="184"/>
        <v>1</v>
      </c>
      <c r="AE103" s="2">
        <f t="shared" si="93"/>
        <v>0</v>
      </c>
      <c r="AF103" s="2">
        <f t="shared" si="185"/>
        <v>0</v>
      </c>
      <c r="AG103" s="2">
        <f t="shared" si="186"/>
        <v>1</v>
      </c>
      <c r="AH103" s="2">
        <f t="shared" si="187"/>
        <v>1</v>
      </c>
      <c r="AI103" s="2">
        <f t="shared" si="188"/>
        <v>1</v>
      </c>
      <c r="AJ103" s="2">
        <f t="shared" si="189"/>
        <v>0</v>
      </c>
      <c r="AK103" s="2">
        <f t="shared" si="190"/>
        <v>0</v>
      </c>
      <c r="AL103" s="2">
        <f t="shared" si="191"/>
        <v>0</v>
      </c>
      <c r="AM103" s="2">
        <f t="shared" si="192"/>
        <v>0</v>
      </c>
      <c r="AN103" s="2">
        <f t="shared" si="193"/>
        <v>0</v>
      </c>
      <c r="AO103" s="2">
        <f t="shared" si="194"/>
        <v>0</v>
      </c>
      <c r="AP103" s="2">
        <f t="shared" si="195"/>
        <v>1</v>
      </c>
      <c r="AQ103" s="2">
        <f t="shared" si="196"/>
        <v>0</v>
      </c>
      <c r="AR103" s="2">
        <f t="shared" si="197"/>
        <v>0</v>
      </c>
      <c r="AS103" s="2">
        <f t="shared" si="94"/>
        <v>0</v>
      </c>
      <c r="AT103" s="2">
        <f t="shared" si="198"/>
        <v>0</v>
      </c>
      <c r="AU103" s="2">
        <f t="shared" si="199"/>
        <v>0</v>
      </c>
      <c r="AV103" s="2">
        <f t="shared" si="200"/>
        <v>0</v>
      </c>
      <c r="AW103" s="2">
        <f t="shared" si="201"/>
        <v>0</v>
      </c>
      <c r="AX103" s="2">
        <f t="shared" si="202"/>
        <v>0</v>
      </c>
      <c r="AY103" s="2">
        <f t="shared" si="203"/>
        <v>0</v>
      </c>
      <c r="AZ103" s="2">
        <f t="shared" si="204"/>
        <v>0</v>
      </c>
      <c r="BA103" s="2">
        <f t="shared" si="205"/>
        <v>0</v>
      </c>
      <c r="BB103" s="2">
        <f t="shared" si="206"/>
        <v>0</v>
      </c>
      <c r="BC103" s="2">
        <f t="shared" si="207"/>
        <v>0</v>
      </c>
      <c r="BD103" s="2">
        <f t="shared" si="95"/>
        <v>0</v>
      </c>
      <c r="BE103" s="2">
        <f t="shared" si="96"/>
        <v>0</v>
      </c>
      <c r="BF103" s="2">
        <f t="shared" si="97"/>
        <v>0</v>
      </c>
      <c r="BG103" s="2">
        <f t="shared" si="98"/>
        <v>0</v>
      </c>
      <c r="BH103" s="2">
        <f t="shared" si="99"/>
        <v>0</v>
      </c>
      <c r="BI103" s="2">
        <f t="shared" si="100"/>
        <v>0</v>
      </c>
      <c r="BJ103" s="2">
        <f t="shared" si="101"/>
        <v>0</v>
      </c>
      <c r="BK103" s="2">
        <f t="shared" si="102"/>
        <v>0</v>
      </c>
      <c r="BL103" s="2">
        <f t="shared" si="103"/>
        <v>0</v>
      </c>
      <c r="BM103" s="2">
        <f t="shared" si="104"/>
        <v>0</v>
      </c>
      <c r="BN103" s="2">
        <f t="shared" si="105"/>
        <v>0</v>
      </c>
      <c r="BO103" s="2">
        <f t="shared" si="106"/>
        <v>0</v>
      </c>
      <c r="BP103" s="2">
        <f t="shared" si="107"/>
        <v>0</v>
      </c>
      <c r="BQ103" s="2">
        <f t="shared" si="108"/>
        <v>0</v>
      </c>
      <c r="BR103" s="2">
        <f t="shared" si="109"/>
        <v>0</v>
      </c>
      <c r="BS103" s="2">
        <f t="shared" si="110"/>
        <v>0</v>
      </c>
      <c r="BT103" s="2">
        <f t="shared" si="111"/>
        <v>0</v>
      </c>
      <c r="BU103" s="2">
        <f t="shared" si="112"/>
        <v>0</v>
      </c>
      <c r="BV103" s="2">
        <f t="shared" si="113"/>
        <v>0</v>
      </c>
      <c r="BW103" s="2">
        <f t="shared" si="114"/>
        <v>0</v>
      </c>
      <c r="BX103" s="2">
        <f t="shared" si="115"/>
        <v>0</v>
      </c>
      <c r="BY103" s="2">
        <f t="shared" si="116"/>
        <v>0</v>
      </c>
      <c r="BZ103" s="2">
        <f t="shared" si="117"/>
        <v>0</v>
      </c>
      <c r="CA103" s="2">
        <f t="shared" si="118"/>
        <v>0</v>
      </c>
      <c r="CB103" s="2">
        <f t="shared" si="119"/>
        <v>0</v>
      </c>
      <c r="CC103" s="2">
        <f t="shared" si="120"/>
        <v>0</v>
      </c>
      <c r="CD103" s="2">
        <f t="shared" si="121"/>
        <v>0</v>
      </c>
      <c r="CE103" s="2">
        <f t="shared" si="122"/>
        <v>0</v>
      </c>
      <c r="CF103" s="2">
        <f t="shared" si="123"/>
        <v>0</v>
      </c>
      <c r="CG103" s="2">
        <f t="shared" si="124"/>
        <v>0</v>
      </c>
      <c r="CH103" s="2">
        <f t="shared" si="125"/>
        <v>0</v>
      </c>
      <c r="CI103" s="2">
        <f t="shared" si="126"/>
        <v>0</v>
      </c>
      <c r="CJ103" s="2">
        <f t="shared" si="127"/>
        <v>0</v>
      </c>
      <c r="CK103" s="2">
        <f t="shared" si="128"/>
        <v>1</v>
      </c>
      <c r="CL103" s="2">
        <f t="shared" si="129"/>
        <v>1</v>
      </c>
      <c r="CM103" s="2">
        <f t="shared" si="130"/>
        <v>0</v>
      </c>
      <c r="CN103" s="2">
        <f t="shared" si="131"/>
        <v>0</v>
      </c>
      <c r="CO103" s="2">
        <f t="shared" si="132"/>
        <v>0</v>
      </c>
      <c r="CP103" s="2">
        <f t="shared" si="133"/>
        <v>0</v>
      </c>
      <c r="CQ103" s="2">
        <f t="shared" si="134"/>
        <v>0</v>
      </c>
      <c r="CR103" s="2">
        <f t="shared" si="135"/>
        <v>0</v>
      </c>
      <c r="CS103" s="2">
        <f t="shared" si="136"/>
        <v>0</v>
      </c>
      <c r="CT103" s="2">
        <f t="shared" si="137"/>
        <v>0</v>
      </c>
      <c r="CU103" s="2">
        <f t="shared" si="138"/>
        <v>0</v>
      </c>
      <c r="CV103" s="2">
        <f t="shared" si="139"/>
        <v>0</v>
      </c>
      <c r="CW103" s="2">
        <f t="shared" si="140"/>
        <v>1</v>
      </c>
      <c r="CX103" s="2">
        <f t="shared" si="141"/>
        <v>0</v>
      </c>
      <c r="CY103" s="2">
        <f t="shared" si="142"/>
        <v>0</v>
      </c>
      <c r="CZ103" s="2">
        <f t="shared" si="143"/>
        <v>1</v>
      </c>
    </row>
    <row r="104" spans="1:104" ht="165.6" x14ac:dyDescent="0.3">
      <c r="A104" s="2" t="s">
        <v>426</v>
      </c>
      <c r="B104" s="2" t="s">
        <v>427</v>
      </c>
      <c r="C104" s="2" t="s">
        <v>403</v>
      </c>
      <c r="D104" s="2" t="s">
        <v>452</v>
      </c>
      <c r="E104" s="2" t="s">
        <v>6</v>
      </c>
      <c r="F104" s="2">
        <f t="shared" si="176"/>
        <v>0</v>
      </c>
      <c r="G104" s="2">
        <f t="shared" si="177"/>
        <v>1</v>
      </c>
      <c r="H104" s="2">
        <f t="shared" si="178"/>
        <v>0</v>
      </c>
      <c r="I104" s="2">
        <f t="shared" si="179"/>
        <v>0</v>
      </c>
      <c r="J104" s="2">
        <f t="shared" si="180"/>
        <v>0</v>
      </c>
      <c r="K104" s="2">
        <f t="shared" si="181"/>
        <v>0</v>
      </c>
      <c r="L104" s="2">
        <f t="shared" si="182"/>
        <v>0</v>
      </c>
      <c r="M104" s="2">
        <f t="shared" si="183"/>
        <v>0</v>
      </c>
      <c r="N104" s="2" t="s">
        <v>436</v>
      </c>
      <c r="R104" s="2" t="s">
        <v>430</v>
      </c>
      <c r="S104" s="2" t="s">
        <v>63</v>
      </c>
      <c r="T104" s="2" t="s">
        <v>428</v>
      </c>
      <c r="U104" s="2" t="s">
        <v>74</v>
      </c>
      <c r="V104" s="2" t="s">
        <v>1237</v>
      </c>
      <c r="Y104" s="2">
        <f t="shared" si="88"/>
        <v>1</v>
      </c>
      <c r="Z104" s="2">
        <f t="shared" si="89"/>
        <v>0</v>
      </c>
      <c r="AA104" s="2">
        <f t="shared" si="90"/>
        <v>0</v>
      </c>
      <c r="AB104" s="2">
        <f t="shared" si="91"/>
        <v>0</v>
      </c>
      <c r="AC104" s="2">
        <f t="shared" si="92"/>
        <v>1</v>
      </c>
      <c r="AD104" s="2">
        <f t="shared" si="184"/>
        <v>1</v>
      </c>
      <c r="AE104" s="2">
        <f t="shared" si="93"/>
        <v>0</v>
      </c>
      <c r="AF104" s="2">
        <f t="shared" si="185"/>
        <v>0</v>
      </c>
      <c r="AG104" s="2">
        <f t="shared" si="186"/>
        <v>1</v>
      </c>
      <c r="AH104" s="2">
        <f t="shared" si="187"/>
        <v>1</v>
      </c>
      <c r="AI104" s="2">
        <f t="shared" si="188"/>
        <v>0</v>
      </c>
      <c r="AJ104" s="2">
        <f t="shared" si="189"/>
        <v>0</v>
      </c>
      <c r="AK104" s="2">
        <f t="shared" si="190"/>
        <v>0</v>
      </c>
      <c r="AL104" s="2">
        <f t="shared" si="191"/>
        <v>0</v>
      </c>
      <c r="AM104" s="2">
        <f t="shared" si="192"/>
        <v>0</v>
      </c>
      <c r="AN104" s="2">
        <f t="shared" si="193"/>
        <v>0</v>
      </c>
      <c r="AO104" s="2">
        <f t="shared" si="194"/>
        <v>0</v>
      </c>
      <c r="AP104" s="2">
        <f t="shared" si="195"/>
        <v>1</v>
      </c>
      <c r="AQ104" s="2">
        <f t="shared" si="196"/>
        <v>0</v>
      </c>
      <c r="AR104" s="2">
        <f t="shared" si="197"/>
        <v>0</v>
      </c>
      <c r="AS104" s="2">
        <f t="shared" si="94"/>
        <v>0</v>
      </c>
      <c r="AT104" s="2">
        <f t="shared" si="198"/>
        <v>0</v>
      </c>
      <c r="AU104" s="2">
        <f t="shared" si="199"/>
        <v>0</v>
      </c>
      <c r="AV104" s="2">
        <f t="shared" si="200"/>
        <v>0</v>
      </c>
      <c r="AW104" s="2">
        <f t="shared" si="201"/>
        <v>0</v>
      </c>
      <c r="AX104" s="2">
        <f t="shared" si="202"/>
        <v>0</v>
      </c>
      <c r="AY104" s="2">
        <f t="shared" si="203"/>
        <v>0</v>
      </c>
      <c r="AZ104" s="2">
        <f t="shared" si="204"/>
        <v>0</v>
      </c>
      <c r="BA104" s="2">
        <f t="shared" si="205"/>
        <v>0</v>
      </c>
      <c r="BB104" s="2">
        <f t="shared" si="206"/>
        <v>0</v>
      </c>
      <c r="BC104" s="2">
        <f t="shared" si="207"/>
        <v>0</v>
      </c>
      <c r="BD104" s="2">
        <f t="shared" si="95"/>
        <v>0</v>
      </c>
      <c r="BE104" s="2">
        <f t="shared" si="96"/>
        <v>1</v>
      </c>
      <c r="BF104" s="2">
        <f t="shared" si="97"/>
        <v>1</v>
      </c>
      <c r="BG104" s="2">
        <f t="shared" si="98"/>
        <v>1</v>
      </c>
      <c r="BH104" s="2">
        <f t="shared" si="99"/>
        <v>1</v>
      </c>
      <c r="BI104" s="2">
        <f t="shared" si="100"/>
        <v>0</v>
      </c>
      <c r="BJ104" s="2">
        <f t="shared" si="101"/>
        <v>0</v>
      </c>
      <c r="BK104" s="2">
        <f t="shared" si="102"/>
        <v>1</v>
      </c>
      <c r="BL104" s="2">
        <f t="shared" si="103"/>
        <v>0</v>
      </c>
      <c r="BM104" s="2">
        <f t="shared" si="104"/>
        <v>0</v>
      </c>
      <c r="BN104" s="2">
        <f t="shared" si="105"/>
        <v>0</v>
      </c>
      <c r="BO104" s="2">
        <f t="shared" si="106"/>
        <v>0</v>
      </c>
      <c r="BP104" s="2">
        <f t="shared" si="107"/>
        <v>0</v>
      </c>
      <c r="BQ104" s="2">
        <f t="shared" si="108"/>
        <v>0</v>
      </c>
      <c r="BR104" s="2">
        <f t="shared" si="109"/>
        <v>0</v>
      </c>
      <c r="BS104" s="2">
        <f t="shared" si="110"/>
        <v>0</v>
      </c>
      <c r="BT104" s="2">
        <f t="shared" si="111"/>
        <v>0</v>
      </c>
      <c r="BU104" s="2">
        <f t="shared" si="112"/>
        <v>0</v>
      </c>
      <c r="BV104" s="2">
        <f t="shared" si="113"/>
        <v>0</v>
      </c>
      <c r="BW104" s="2">
        <f t="shared" si="114"/>
        <v>0</v>
      </c>
      <c r="BX104" s="2">
        <f t="shared" si="115"/>
        <v>0</v>
      </c>
      <c r="BY104" s="2">
        <f t="shared" si="116"/>
        <v>0</v>
      </c>
      <c r="BZ104" s="2">
        <f t="shared" si="117"/>
        <v>0</v>
      </c>
      <c r="CA104" s="2">
        <f t="shared" si="118"/>
        <v>0</v>
      </c>
      <c r="CB104" s="2">
        <f t="shared" si="119"/>
        <v>0</v>
      </c>
      <c r="CC104" s="2">
        <f t="shared" si="120"/>
        <v>0</v>
      </c>
      <c r="CD104" s="2">
        <f t="shared" si="121"/>
        <v>0</v>
      </c>
      <c r="CE104" s="2">
        <f t="shared" si="122"/>
        <v>0</v>
      </c>
      <c r="CF104" s="2">
        <f t="shared" si="123"/>
        <v>0</v>
      </c>
      <c r="CG104" s="2">
        <f t="shared" si="124"/>
        <v>0</v>
      </c>
      <c r="CH104" s="2">
        <f t="shared" si="125"/>
        <v>1</v>
      </c>
      <c r="CI104" s="2">
        <f t="shared" si="126"/>
        <v>0</v>
      </c>
      <c r="CJ104" s="2">
        <f t="shared" si="127"/>
        <v>0</v>
      </c>
      <c r="CK104" s="2">
        <f t="shared" si="128"/>
        <v>1</v>
      </c>
      <c r="CL104" s="2">
        <f t="shared" si="129"/>
        <v>1</v>
      </c>
      <c r="CM104" s="2">
        <f t="shared" si="130"/>
        <v>0</v>
      </c>
      <c r="CN104" s="2">
        <f t="shared" si="131"/>
        <v>1</v>
      </c>
      <c r="CO104" s="2">
        <f t="shared" si="132"/>
        <v>0</v>
      </c>
      <c r="CP104" s="2">
        <f t="shared" si="133"/>
        <v>0</v>
      </c>
      <c r="CQ104" s="2">
        <f t="shared" si="134"/>
        <v>0</v>
      </c>
      <c r="CR104" s="2">
        <f t="shared" si="135"/>
        <v>0</v>
      </c>
      <c r="CS104" s="2">
        <f t="shared" si="136"/>
        <v>0</v>
      </c>
      <c r="CT104" s="2">
        <f t="shared" si="137"/>
        <v>0</v>
      </c>
      <c r="CU104" s="2">
        <f t="shared" si="138"/>
        <v>0</v>
      </c>
      <c r="CV104" s="2">
        <f t="shared" si="139"/>
        <v>1</v>
      </c>
      <c r="CW104" s="2">
        <f t="shared" si="140"/>
        <v>1</v>
      </c>
      <c r="CX104" s="2">
        <f t="shared" si="141"/>
        <v>0</v>
      </c>
      <c r="CY104" s="2">
        <f t="shared" si="142"/>
        <v>0</v>
      </c>
      <c r="CZ104" s="2">
        <f t="shared" si="143"/>
        <v>1</v>
      </c>
    </row>
    <row r="105" spans="1:104" ht="165.6" x14ac:dyDescent="0.3">
      <c r="A105" s="2" t="s">
        <v>1185</v>
      </c>
      <c r="B105" s="2" t="s">
        <v>1186</v>
      </c>
      <c r="C105" s="2" t="s">
        <v>403</v>
      </c>
      <c r="D105" s="2" t="s">
        <v>451</v>
      </c>
      <c r="E105" s="2" t="s">
        <v>6</v>
      </c>
      <c r="F105" s="2">
        <f t="shared" si="176"/>
        <v>0</v>
      </c>
      <c r="G105" s="2">
        <f t="shared" si="177"/>
        <v>1</v>
      </c>
      <c r="H105" s="2">
        <f t="shared" si="178"/>
        <v>0</v>
      </c>
      <c r="I105" s="2">
        <f t="shared" si="179"/>
        <v>0</v>
      </c>
      <c r="J105" s="2">
        <f t="shared" si="180"/>
        <v>0</v>
      </c>
      <c r="K105" s="2">
        <f t="shared" si="181"/>
        <v>0</v>
      </c>
      <c r="L105" s="2">
        <f t="shared" si="182"/>
        <v>0</v>
      </c>
      <c r="M105" s="2">
        <f t="shared" si="183"/>
        <v>0</v>
      </c>
      <c r="N105" s="2" t="s">
        <v>436</v>
      </c>
      <c r="P105" s="2" t="s">
        <v>139</v>
      </c>
      <c r="R105" s="2" t="s">
        <v>431</v>
      </c>
      <c r="S105" s="2" t="s">
        <v>63</v>
      </c>
      <c r="T105" s="2" t="s">
        <v>429</v>
      </c>
      <c r="U105" s="2" t="s">
        <v>74</v>
      </c>
      <c r="V105" s="2" t="s">
        <v>1239</v>
      </c>
      <c r="W105" s="2" t="s">
        <v>81</v>
      </c>
      <c r="X105" s="2" t="s">
        <v>87</v>
      </c>
      <c r="Y105" s="2">
        <f t="shared" si="88"/>
        <v>1</v>
      </c>
      <c r="Z105" s="2">
        <f t="shared" si="89"/>
        <v>0</v>
      </c>
      <c r="AA105" s="2">
        <f t="shared" si="90"/>
        <v>1</v>
      </c>
      <c r="AB105" s="2">
        <f t="shared" si="91"/>
        <v>0</v>
      </c>
      <c r="AC105" s="2">
        <f t="shared" si="92"/>
        <v>1</v>
      </c>
      <c r="AD105" s="2">
        <f t="shared" si="184"/>
        <v>1</v>
      </c>
      <c r="AE105" s="2">
        <f t="shared" si="93"/>
        <v>1</v>
      </c>
      <c r="AF105" s="2">
        <f t="shared" si="185"/>
        <v>0</v>
      </c>
      <c r="AG105" s="2">
        <f t="shared" si="186"/>
        <v>1</v>
      </c>
      <c r="AH105" s="2">
        <f t="shared" si="187"/>
        <v>1</v>
      </c>
      <c r="AI105" s="2">
        <f t="shared" si="188"/>
        <v>1</v>
      </c>
      <c r="AJ105" s="2">
        <f t="shared" si="189"/>
        <v>0</v>
      </c>
      <c r="AK105" s="2">
        <f t="shared" si="190"/>
        <v>0</v>
      </c>
      <c r="AL105" s="2">
        <f t="shared" si="191"/>
        <v>0</v>
      </c>
      <c r="AM105" s="2">
        <f t="shared" si="192"/>
        <v>0</v>
      </c>
      <c r="AN105" s="2">
        <f t="shared" si="193"/>
        <v>0</v>
      </c>
      <c r="AO105" s="2">
        <f t="shared" si="194"/>
        <v>0</v>
      </c>
      <c r="AP105" s="2">
        <f t="shared" si="195"/>
        <v>1</v>
      </c>
      <c r="AQ105" s="2">
        <f t="shared" si="196"/>
        <v>0</v>
      </c>
      <c r="AR105" s="2">
        <f t="shared" si="197"/>
        <v>0</v>
      </c>
      <c r="AS105" s="2">
        <f t="shared" si="94"/>
        <v>0</v>
      </c>
      <c r="AT105" s="2">
        <f t="shared" si="198"/>
        <v>1</v>
      </c>
      <c r="AU105" s="2">
        <f t="shared" si="199"/>
        <v>0</v>
      </c>
      <c r="AV105" s="2">
        <f t="shared" si="200"/>
        <v>0</v>
      </c>
      <c r="AW105" s="2">
        <f t="shared" si="201"/>
        <v>0</v>
      </c>
      <c r="AX105" s="2">
        <f t="shared" si="202"/>
        <v>0</v>
      </c>
      <c r="AY105" s="2">
        <f t="shared" si="203"/>
        <v>0</v>
      </c>
      <c r="AZ105" s="2">
        <f t="shared" si="204"/>
        <v>1</v>
      </c>
      <c r="BA105" s="2">
        <f t="shared" si="205"/>
        <v>0</v>
      </c>
      <c r="BB105" s="2">
        <f t="shared" si="206"/>
        <v>0</v>
      </c>
      <c r="BC105" s="2">
        <f t="shared" si="207"/>
        <v>0</v>
      </c>
      <c r="BD105" s="2">
        <f t="shared" si="95"/>
        <v>0</v>
      </c>
      <c r="BE105" s="2">
        <f t="shared" si="96"/>
        <v>1</v>
      </c>
      <c r="BF105" s="2">
        <f t="shared" si="97"/>
        <v>1</v>
      </c>
      <c r="BG105" s="2">
        <f t="shared" si="98"/>
        <v>1</v>
      </c>
      <c r="BH105" s="2">
        <f t="shared" si="99"/>
        <v>1</v>
      </c>
      <c r="BI105" s="2">
        <f t="shared" si="100"/>
        <v>0</v>
      </c>
      <c r="BJ105" s="2">
        <f t="shared" si="101"/>
        <v>0</v>
      </c>
      <c r="BK105" s="2">
        <f t="shared" si="102"/>
        <v>1</v>
      </c>
      <c r="BL105" s="2">
        <f t="shared" si="103"/>
        <v>0</v>
      </c>
      <c r="BM105" s="2">
        <f t="shared" si="104"/>
        <v>0</v>
      </c>
      <c r="BN105" s="2">
        <f t="shared" si="105"/>
        <v>0</v>
      </c>
      <c r="BO105" s="2">
        <f t="shared" si="106"/>
        <v>0</v>
      </c>
      <c r="BP105" s="2">
        <f t="shared" si="107"/>
        <v>0</v>
      </c>
      <c r="BQ105" s="2">
        <f t="shared" si="108"/>
        <v>0</v>
      </c>
      <c r="BR105" s="2">
        <f t="shared" si="109"/>
        <v>1</v>
      </c>
      <c r="BS105" s="2">
        <f t="shared" si="110"/>
        <v>0</v>
      </c>
      <c r="BT105" s="2">
        <f t="shared" si="111"/>
        <v>0</v>
      </c>
      <c r="BU105" s="2">
        <f t="shared" si="112"/>
        <v>0</v>
      </c>
      <c r="BV105" s="2">
        <f t="shared" si="113"/>
        <v>0</v>
      </c>
      <c r="BW105" s="2">
        <f t="shared" si="114"/>
        <v>0</v>
      </c>
      <c r="BX105" s="2">
        <f t="shared" si="115"/>
        <v>0</v>
      </c>
      <c r="BY105" s="2">
        <f t="shared" si="116"/>
        <v>0</v>
      </c>
      <c r="BZ105" s="2">
        <f t="shared" si="117"/>
        <v>0</v>
      </c>
      <c r="CA105" s="2">
        <f t="shared" si="118"/>
        <v>0</v>
      </c>
      <c r="CB105" s="2">
        <f t="shared" si="119"/>
        <v>0</v>
      </c>
      <c r="CC105" s="2">
        <f t="shared" si="120"/>
        <v>0</v>
      </c>
      <c r="CD105" s="2">
        <f t="shared" si="121"/>
        <v>0</v>
      </c>
      <c r="CE105" s="2">
        <f t="shared" si="122"/>
        <v>0</v>
      </c>
      <c r="CF105" s="2">
        <f t="shared" si="123"/>
        <v>0</v>
      </c>
      <c r="CG105" s="2">
        <f t="shared" si="124"/>
        <v>0</v>
      </c>
      <c r="CH105" s="2">
        <f t="shared" si="125"/>
        <v>1</v>
      </c>
      <c r="CI105" s="2">
        <f t="shared" si="126"/>
        <v>0</v>
      </c>
      <c r="CJ105" s="2">
        <f t="shared" si="127"/>
        <v>0</v>
      </c>
      <c r="CK105" s="2">
        <f t="shared" si="128"/>
        <v>1</v>
      </c>
      <c r="CL105" s="2">
        <f t="shared" si="129"/>
        <v>1</v>
      </c>
      <c r="CM105" s="2">
        <f t="shared" si="130"/>
        <v>0</v>
      </c>
      <c r="CN105" s="2">
        <f t="shared" si="131"/>
        <v>0</v>
      </c>
      <c r="CO105" s="2">
        <f t="shared" si="132"/>
        <v>0</v>
      </c>
      <c r="CP105" s="2">
        <f t="shared" si="133"/>
        <v>0</v>
      </c>
      <c r="CQ105" s="2">
        <f t="shared" si="134"/>
        <v>0</v>
      </c>
      <c r="CR105" s="2">
        <f t="shared" si="135"/>
        <v>0</v>
      </c>
      <c r="CS105" s="2">
        <f t="shared" si="136"/>
        <v>0</v>
      </c>
      <c r="CT105" s="2">
        <f t="shared" si="137"/>
        <v>1</v>
      </c>
      <c r="CU105" s="2">
        <f t="shared" si="138"/>
        <v>0</v>
      </c>
      <c r="CV105" s="2">
        <f t="shared" si="139"/>
        <v>1</v>
      </c>
      <c r="CW105" s="2">
        <f t="shared" si="140"/>
        <v>1</v>
      </c>
      <c r="CX105" s="2">
        <f t="shared" si="141"/>
        <v>0</v>
      </c>
      <c r="CY105" s="2">
        <f t="shared" si="142"/>
        <v>0</v>
      </c>
      <c r="CZ105" s="2">
        <f t="shared" si="143"/>
        <v>1</v>
      </c>
    </row>
    <row r="106" spans="1:104" ht="69" x14ac:dyDescent="0.3">
      <c r="A106" s="2" t="s">
        <v>432</v>
      </c>
      <c r="B106" s="2" t="s">
        <v>433</v>
      </c>
      <c r="C106" s="2" t="s">
        <v>403</v>
      </c>
      <c r="D106" s="2" t="s">
        <v>434</v>
      </c>
      <c r="E106" s="2" t="s">
        <v>6</v>
      </c>
      <c r="F106" s="2">
        <f t="shared" si="176"/>
        <v>0</v>
      </c>
      <c r="G106" s="2">
        <f t="shared" si="177"/>
        <v>1</v>
      </c>
      <c r="H106" s="2">
        <f t="shared" si="178"/>
        <v>0</v>
      </c>
      <c r="I106" s="2">
        <f t="shared" si="179"/>
        <v>0</v>
      </c>
      <c r="J106" s="2">
        <f t="shared" si="180"/>
        <v>0</v>
      </c>
      <c r="K106" s="2">
        <f t="shared" si="181"/>
        <v>0</v>
      </c>
      <c r="L106" s="2">
        <f t="shared" si="182"/>
        <v>0</v>
      </c>
      <c r="M106" s="2">
        <f t="shared" si="183"/>
        <v>0</v>
      </c>
      <c r="N106" s="2" t="s">
        <v>20</v>
      </c>
      <c r="O106" s="2" t="s">
        <v>24</v>
      </c>
      <c r="S106" s="2" t="s">
        <v>63</v>
      </c>
      <c r="T106" s="2" t="s">
        <v>267</v>
      </c>
      <c r="U106" s="2" t="s">
        <v>105</v>
      </c>
      <c r="V106" s="2" t="s">
        <v>1237</v>
      </c>
      <c r="Y106" s="2">
        <f t="shared" si="88"/>
        <v>1</v>
      </c>
      <c r="Z106" s="2">
        <f t="shared" si="89"/>
        <v>1</v>
      </c>
      <c r="AA106" s="2">
        <f t="shared" si="90"/>
        <v>0</v>
      </c>
      <c r="AB106" s="2">
        <f t="shared" si="91"/>
        <v>0</v>
      </c>
      <c r="AC106" s="2">
        <f t="shared" si="92"/>
        <v>0</v>
      </c>
      <c r="AD106" s="2">
        <f t="shared" si="184"/>
        <v>1</v>
      </c>
      <c r="AE106" s="2">
        <f t="shared" si="93"/>
        <v>0</v>
      </c>
      <c r="AF106" s="2">
        <f t="shared" si="185"/>
        <v>0</v>
      </c>
      <c r="AG106" s="2">
        <f t="shared" si="186"/>
        <v>0</v>
      </c>
      <c r="AH106" s="2">
        <f t="shared" si="187"/>
        <v>1</v>
      </c>
      <c r="AI106" s="2">
        <f t="shared" si="188"/>
        <v>1</v>
      </c>
      <c r="AJ106" s="2">
        <f t="shared" si="189"/>
        <v>0</v>
      </c>
      <c r="AK106" s="2">
        <f t="shared" si="190"/>
        <v>0</v>
      </c>
      <c r="AL106" s="2">
        <f t="shared" si="191"/>
        <v>0</v>
      </c>
      <c r="AM106" s="2">
        <f t="shared" si="192"/>
        <v>1</v>
      </c>
      <c r="AN106" s="2">
        <f t="shared" si="193"/>
        <v>0</v>
      </c>
      <c r="AO106" s="2">
        <f t="shared" si="194"/>
        <v>0</v>
      </c>
      <c r="AP106" s="2">
        <f t="shared" si="195"/>
        <v>1</v>
      </c>
      <c r="AQ106" s="2">
        <f t="shared" si="196"/>
        <v>0</v>
      </c>
      <c r="AR106" s="2">
        <f t="shared" si="197"/>
        <v>0</v>
      </c>
      <c r="AS106" s="2">
        <f t="shared" si="94"/>
        <v>0</v>
      </c>
      <c r="AT106" s="2">
        <f t="shared" si="198"/>
        <v>0</v>
      </c>
      <c r="AU106" s="2">
        <f t="shared" si="199"/>
        <v>0</v>
      </c>
      <c r="AV106" s="2">
        <f t="shared" si="200"/>
        <v>0</v>
      </c>
      <c r="AW106" s="2">
        <f t="shared" si="201"/>
        <v>0</v>
      </c>
      <c r="AX106" s="2">
        <f t="shared" si="202"/>
        <v>0</v>
      </c>
      <c r="AY106" s="2">
        <f t="shared" si="203"/>
        <v>0</v>
      </c>
      <c r="AZ106" s="2">
        <f t="shared" si="204"/>
        <v>0</v>
      </c>
      <c r="BA106" s="2">
        <f t="shared" si="205"/>
        <v>0</v>
      </c>
      <c r="BB106" s="2">
        <f t="shared" si="206"/>
        <v>0</v>
      </c>
      <c r="BC106" s="2">
        <f t="shared" si="207"/>
        <v>0</v>
      </c>
      <c r="BD106" s="2">
        <f t="shared" si="95"/>
        <v>0</v>
      </c>
      <c r="BE106" s="2">
        <f t="shared" si="96"/>
        <v>0</v>
      </c>
      <c r="BF106" s="2">
        <f t="shared" si="97"/>
        <v>0</v>
      </c>
      <c r="BG106" s="2">
        <f t="shared" si="98"/>
        <v>0</v>
      </c>
      <c r="BH106" s="2">
        <f t="shared" si="99"/>
        <v>0</v>
      </c>
      <c r="BI106" s="2">
        <f t="shared" si="100"/>
        <v>0</v>
      </c>
      <c r="BJ106" s="2">
        <f t="shared" si="101"/>
        <v>0</v>
      </c>
      <c r="BK106" s="2">
        <f t="shared" si="102"/>
        <v>0</v>
      </c>
      <c r="BL106" s="2">
        <f t="shared" si="103"/>
        <v>0</v>
      </c>
      <c r="BM106" s="2">
        <f t="shared" si="104"/>
        <v>1</v>
      </c>
      <c r="BN106" s="2">
        <f t="shared" si="105"/>
        <v>0</v>
      </c>
      <c r="BO106" s="2">
        <f t="shared" si="106"/>
        <v>0</v>
      </c>
      <c r="BP106" s="2">
        <f t="shared" si="107"/>
        <v>0</v>
      </c>
      <c r="BQ106" s="2">
        <f t="shared" si="108"/>
        <v>0</v>
      </c>
      <c r="BR106" s="2">
        <f t="shared" si="109"/>
        <v>0</v>
      </c>
      <c r="BS106" s="2">
        <f t="shared" si="110"/>
        <v>0</v>
      </c>
      <c r="BT106" s="2">
        <f t="shared" si="111"/>
        <v>0</v>
      </c>
      <c r="BU106" s="2">
        <f t="shared" si="112"/>
        <v>0</v>
      </c>
      <c r="BV106" s="2">
        <f t="shared" si="113"/>
        <v>0</v>
      </c>
      <c r="BW106" s="2">
        <f t="shared" si="114"/>
        <v>0</v>
      </c>
      <c r="BX106" s="2">
        <f t="shared" si="115"/>
        <v>0</v>
      </c>
      <c r="BY106" s="2">
        <f t="shared" si="116"/>
        <v>0</v>
      </c>
      <c r="BZ106" s="2">
        <f t="shared" si="117"/>
        <v>0</v>
      </c>
      <c r="CA106" s="2">
        <f t="shared" si="118"/>
        <v>0</v>
      </c>
      <c r="CB106" s="2">
        <f t="shared" si="119"/>
        <v>1</v>
      </c>
      <c r="CC106" s="2">
        <f t="shared" si="120"/>
        <v>0</v>
      </c>
      <c r="CD106" s="2">
        <f t="shared" si="121"/>
        <v>0</v>
      </c>
      <c r="CE106" s="2">
        <f t="shared" si="122"/>
        <v>0</v>
      </c>
      <c r="CF106" s="2">
        <f t="shared" si="123"/>
        <v>0</v>
      </c>
      <c r="CG106" s="2">
        <f t="shared" si="124"/>
        <v>0</v>
      </c>
      <c r="CH106" s="2">
        <f t="shared" si="125"/>
        <v>0</v>
      </c>
      <c r="CI106" s="2">
        <f t="shared" si="126"/>
        <v>0</v>
      </c>
      <c r="CJ106" s="2">
        <f t="shared" si="127"/>
        <v>0</v>
      </c>
      <c r="CK106" s="2">
        <f t="shared" si="128"/>
        <v>0</v>
      </c>
      <c r="CL106" s="2">
        <f t="shared" si="129"/>
        <v>0</v>
      </c>
      <c r="CM106" s="2">
        <f t="shared" si="130"/>
        <v>0</v>
      </c>
      <c r="CN106" s="2">
        <f t="shared" si="131"/>
        <v>0</v>
      </c>
      <c r="CO106" s="2">
        <f t="shared" si="132"/>
        <v>0</v>
      </c>
      <c r="CP106" s="2">
        <f t="shared" si="133"/>
        <v>0</v>
      </c>
      <c r="CQ106" s="2">
        <f t="shared" si="134"/>
        <v>0</v>
      </c>
      <c r="CR106" s="2">
        <f t="shared" si="135"/>
        <v>0</v>
      </c>
      <c r="CS106" s="2">
        <f t="shared" si="136"/>
        <v>0</v>
      </c>
      <c r="CT106" s="2">
        <f t="shared" si="137"/>
        <v>0</v>
      </c>
      <c r="CU106" s="2">
        <f t="shared" si="138"/>
        <v>0</v>
      </c>
      <c r="CV106" s="2">
        <f t="shared" si="139"/>
        <v>0</v>
      </c>
      <c r="CW106" s="2">
        <f t="shared" si="140"/>
        <v>0</v>
      </c>
      <c r="CX106" s="2">
        <f t="shared" si="141"/>
        <v>0</v>
      </c>
      <c r="CY106" s="2">
        <f t="shared" si="142"/>
        <v>0</v>
      </c>
      <c r="CZ106" s="2">
        <f t="shared" si="143"/>
        <v>0</v>
      </c>
    </row>
    <row r="107" spans="1:104" ht="151.80000000000001" x14ac:dyDescent="0.3">
      <c r="A107" s="2" t="s">
        <v>435</v>
      </c>
      <c r="B107" s="2" t="s">
        <v>438</v>
      </c>
      <c r="C107" s="2" t="s">
        <v>403</v>
      </c>
      <c r="D107" s="2" t="s">
        <v>450</v>
      </c>
      <c r="E107" s="2" t="s">
        <v>6</v>
      </c>
      <c r="F107" s="2">
        <f t="shared" si="176"/>
        <v>0</v>
      </c>
      <c r="G107" s="2">
        <f t="shared" si="177"/>
        <v>1</v>
      </c>
      <c r="H107" s="2">
        <f t="shared" si="178"/>
        <v>0</v>
      </c>
      <c r="I107" s="2">
        <f t="shared" si="179"/>
        <v>0</v>
      </c>
      <c r="J107" s="2">
        <f t="shared" si="180"/>
        <v>0</v>
      </c>
      <c r="K107" s="2">
        <f t="shared" si="181"/>
        <v>0</v>
      </c>
      <c r="L107" s="2">
        <f t="shared" si="182"/>
        <v>0</v>
      </c>
      <c r="M107" s="2">
        <f t="shared" si="183"/>
        <v>0</v>
      </c>
      <c r="N107" s="2" t="s">
        <v>43</v>
      </c>
      <c r="R107" s="2" t="s">
        <v>445</v>
      </c>
      <c r="S107" s="2" t="s">
        <v>108</v>
      </c>
      <c r="V107" s="2" t="s">
        <v>1237</v>
      </c>
      <c r="Y107" s="2">
        <f t="shared" si="88"/>
        <v>1</v>
      </c>
      <c r="Z107" s="2">
        <f t="shared" si="89"/>
        <v>0</v>
      </c>
      <c r="AA107" s="2">
        <f t="shared" si="90"/>
        <v>0</v>
      </c>
      <c r="AB107" s="2">
        <f t="shared" si="91"/>
        <v>0</v>
      </c>
      <c r="AC107" s="2">
        <f t="shared" si="92"/>
        <v>1</v>
      </c>
      <c r="AD107" s="2">
        <f t="shared" si="184"/>
        <v>0</v>
      </c>
      <c r="AE107" s="2">
        <f t="shared" si="93"/>
        <v>0</v>
      </c>
      <c r="AF107" s="2">
        <f t="shared" si="185"/>
        <v>0</v>
      </c>
      <c r="AG107" s="2">
        <f t="shared" si="186"/>
        <v>0</v>
      </c>
      <c r="AH107" s="2">
        <f t="shared" si="187"/>
        <v>0</v>
      </c>
      <c r="AI107" s="2">
        <f t="shared" si="188"/>
        <v>0</v>
      </c>
      <c r="AJ107" s="2">
        <f t="shared" si="189"/>
        <v>0</v>
      </c>
      <c r="AK107" s="2">
        <f t="shared" si="190"/>
        <v>0</v>
      </c>
      <c r="AL107" s="2">
        <f t="shared" si="191"/>
        <v>0</v>
      </c>
      <c r="AM107" s="2">
        <f t="shared" si="192"/>
        <v>0</v>
      </c>
      <c r="AN107" s="2">
        <f t="shared" si="193"/>
        <v>0</v>
      </c>
      <c r="AO107" s="2">
        <f t="shared" si="194"/>
        <v>0</v>
      </c>
      <c r="AP107" s="2">
        <f t="shared" si="195"/>
        <v>0</v>
      </c>
      <c r="AQ107" s="2">
        <f t="shared" si="196"/>
        <v>0</v>
      </c>
      <c r="AR107" s="2">
        <f t="shared" si="197"/>
        <v>0</v>
      </c>
      <c r="AS107" s="2">
        <f t="shared" si="94"/>
        <v>0</v>
      </c>
      <c r="AT107" s="2">
        <f t="shared" si="198"/>
        <v>0</v>
      </c>
      <c r="AU107" s="2">
        <f t="shared" si="199"/>
        <v>0</v>
      </c>
      <c r="AV107" s="2">
        <f t="shared" si="200"/>
        <v>0</v>
      </c>
      <c r="AW107" s="2">
        <f t="shared" si="201"/>
        <v>0</v>
      </c>
      <c r="AX107" s="2">
        <f t="shared" si="202"/>
        <v>0</v>
      </c>
      <c r="AY107" s="2">
        <f t="shared" si="203"/>
        <v>0</v>
      </c>
      <c r="AZ107" s="2">
        <f t="shared" si="204"/>
        <v>0</v>
      </c>
      <c r="BA107" s="2">
        <f t="shared" si="205"/>
        <v>0</v>
      </c>
      <c r="BB107" s="2">
        <f t="shared" si="206"/>
        <v>0</v>
      </c>
      <c r="BC107" s="2">
        <f t="shared" si="207"/>
        <v>0</v>
      </c>
      <c r="BD107" s="2">
        <f t="shared" si="95"/>
        <v>0</v>
      </c>
      <c r="BE107" s="2">
        <f t="shared" si="96"/>
        <v>0</v>
      </c>
      <c r="BF107" s="2">
        <f t="shared" si="97"/>
        <v>0</v>
      </c>
      <c r="BG107" s="2">
        <f t="shared" si="98"/>
        <v>1</v>
      </c>
      <c r="BH107" s="2">
        <f t="shared" si="99"/>
        <v>0</v>
      </c>
      <c r="BI107" s="2">
        <f t="shared" si="100"/>
        <v>0</v>
      </c>
      <c r="BJ107" s="2">
        <f t="shared" si="101"/>
        <v>0</v>
      </c>
      <c r="BK107" s="2">
        <f t="shared" si="102"/>
        <v>0</v>
      </c>
      <c r="BL107" s="2">
        <f t="shared" si="103"/>
        <v>0</v>
      </c>
      <c r="BM107" s="2">
        <f t="shared" si="104"/>
        <v>0</v>
      </c>
      <c r="BN107" s="2">
        <f t="shared" si="105"/>
        <v>0</v>
      </c>
      <c r="BO107" s="2">
        <f t="shared" si="106"/>
        <v>0</v>
      </c>
      <c r="BP107" s="2">
        <f t="shared" si="107"/>
        <v>0</v>
      </c>
      <c r="BQ107" s="2">
        <f t="shared" si="108"/>
        <v>0</v>
      </c>
      <c r="BR107" s="2">
        <f t="shared" si="109"/>
        <v>0</v>
      </c>
      <c r="BS107" s="2">
        <f t="shared" si="110"/>
        <v>0</v>
      </c>
      <c r="BT107" s="2">
        <f t="shared" si="111"/>
        <v>0</v>
      </c>
      <c r="BU107" s="2">
        <f t="shared" si="112"/>
        <v>0</v>
      </c>
      <c r="BV107" s="2">
        <f t="shared" si="113"/>
        <v>0</v>
      </c>
      <c r="BW107" s="2">
        <f t="shared" si="114"/>
        <v>0</v>
      </c>
      <c r="BX107" s="2">
        <f t="shared" si="115"/>
        <v>0</v>
      </c>
      <c r="BY107" s="2">
        <f t="shared" si="116"/>
        <v>0</v>
      </c>
      <c r="BZ107" s="2">
        <f t="shared" si="117"/>
        <v>0</v>
      </c>
      <c r="CA107" s="2">
        <f t="shared" si="118"/>
        <v>0</v>
      </c>
      <c r="CB107" s="2">
        <f t="shared" si="119"/>
        <v>0</v>
      </c>
      <c r="CC107" s="2">
        <f t="shared" si="120"/>
        <v>0</v>
      </c>
      <c r="CD107" s="2">
        <f t="shared" si="121"/>
        <v>0</v>
      </c>
      <c r="CE107" s="2">
        <f t="shared" si="122"/>
        <v>0</v>
      </c>
      <c r="CF107" s="2">
        <f t="shared" si="123"/>
        <v>0</v>
      </c>
      <c r="CG107" s="2">
        <f t="shared" si="124"/>
        <v>0</v>
      </c>
      <c r="CH107" s="2">
        <f t="shared" si="125"/>
        <v>0</v>
      </c>
      <c r="CI107" s="2">
        <f t="shared" si="126"/>
        <v>0</v>
      </c>
      <c r="CJ107" s="2">
        <f t="shared" si="127"/>
        <v>0</v>
      </c>
      <c r="CK107" s="2">
        <f t="shared" si="128"/>
        <v>0</v>
      </c>
      <c r="CL107" s="2">
        <f t="shared" si="129"/>
        <v>1</v>
      </c>
      <c r="CM107" s="2">
        <f t="shared" si="130"/>
        <v>0</v>
      </c>
      <c r="CN107" s="2">
        <f t="shared" si="131"/>
        <v>0</v>
      </c>
      <c r="CO107" s="2">
        <f t="shared" si="132"/>
        <v>0</v>
      </c>
      <c r="CP107" s="2">
        <f t="shared" si="133"/>
        <v>0</v>
      </c>
      <c r="CQ107" s="2">
        <f t="shared" si="134"/>
        <v>0</v>
      </c>
      <c r="CR107" s="2">
        <f t="shared" si="135"/>
        <v>0</v>
      </c>
      <c r="CS107" s="2">
        <f t="shared" si="136"/>
        <v>0</v>
      </c>
      <c r="CT107" s="2">
        <f t="shared" si="137"/>
        <v>1</v>
      </c>
      <c r="CU107" s="2">
        <f t="shared" si="138"/>
        <v>0</v>
      </c>
      <c r="CV107" s="2">
        <f t="shared" si="139"/>
        <v>1</v>
      </c>
      <c r="CW107" s="2">
        <f t="shared" si="140"/>
        <v>1</v>
      </c>
      <c r="CX107" s="2">
        <f t="shared" si="141"/>
        <v>0</v>
      </c>
      <c r="CY107" s="2">
        <f t="shared" si="142"/>
        <v>0</v>
      </c>
      <c r="CZ107" s="2">
        <f t="shared" si="143"/>
        <v>0</v>
      </c>
    </row>
    <row r="108" spans="1:104" ht="96.6" x14ac:dyDescent="0.3">
      <c r="A108" s="2" t="s">
        <v>437</v>
      </c>
      <c r="B108" s="2" t="s">
        <v>439</v>
      </c>
      <c r="C108" s="2" t="s">
        <v>403</v>
      </c>
      <c r="D108" s="2" t="s">
        <v>441</v>
      </c>
      <c r="E108" s="2" t="s">
        <v>6</v>
      </c>
      <c r="F108" s="2">
        <f t="shared" si="176"/>
        <v>0</v>
      </c>
      <c r="G108" s="2">
        <f t="shared" si="177"/>
        <v>1</v>
      </c>
      <c r="H108" s="2">
        <f t="shared" si="178"/>
        <v>0</v>
      </c>
      <c r="I108" s="2">
        <f t="shared" si="179"/>
        <v>0</v>
      </c>
      <c r="J108" s="2">
        <f t="shared" si="180"/>
        <v>0</v>
      </c>
      <c r="K108" s="2">
        <f t="shared" si="181"/>
        <v>0</v>
      </c>
      <c r="L108" s="2">
        <f t="shared" si="182"/>
        <v>0</v>
      </c>
      <c r="M108" s="2">
        <f t="shared" si="183"/>
        <v>0</v>
      </c>
      <c r="R108" s="2" t="s">
        <v>1055</v>
      </c>
      <c r="S108" s="2" t="s">
        <v>63</v>
      </c>
      <c r="U108" s="2" t="s">
        <v>440</v>
      </c>
      <c r="V108" s="2" t="s">
        <v>1237</v>
      </c>
      <c r="Y108" s="2">
        <f t="shared" si="88"/>
        <v>0</v>
      </c>
      <c r="Z108" s="2">
        <f t="shared" si="89"/>
        <v>0</v>
      </c>
      <c r="AA108" s="2">
        <f t="shared" si="90"/>
        <v>0</v>
      </c>
      <c r="AB108" s="2">
        <f t="shared" si="91"/>
        <v>0</v>
      </c>
      <c r="AC108" s="2">
        <f t="shared" si="92"/>
        <v>1</v>
      </c>
      <c r="AD108" s="2">
        <f t="shared" si="184"/>
        <v>1</v>
      </c>
      <c r="AE108" s="2">
        <f t="shared" si="93"/>
        <v>0</v>
      </c>
      <c r="AF108" s="2">
        <f t="shared" si="185"/>
        <v>0</v>
      </c>
      <c r="AG108" s="2">
        <f t="shared" si="186"/>
        <v>0</v>
      </c>
      <c r="AH108" s="2">
        <f t="shared" si="187"/>
        <v>0</v>
      </c>
      <c r="AI108" s="2">
        <f t="shared" si="188"/>
        <v>0</v>
      </c>
      <c r="AJ108" s="2">
        <f t="shared" si="189"/>
        <v>0</v>
      </c>
      <c r="AK108" s="2">
        <f t="shared" si="190"/>
        <v>0</v>
      </c>
      <c r="AL108" s="2">
        <f t="shared" si="191"/>
        <v>1</v>
      </c>
      <c r="AM108" s="2">
        <f t="shared" si="192"/>
        <v>0</v>
      </c>
      <c r="AN108" s="2">
        <f t="shared" si="193"/>
        <v>1</v>
      </c>
      <c r="AO108" s="2">
        <f t="shared" si="194"/>
        <v>0</v>
      </c>
      <c r="AP108" s="2">
        <f t="shared" si="195"/>
        <v>0</v>
      </c>
      <c r="AQ108" s="2">
        <f t="shared" si="196"/>
        <v>1</v>
      </c>
      <c r="AR108" s="2">
        <f t="shared" si="197"/>
        <v>0</v>
      </c>
      <c r="AS108" s="2">
        <f t="shared" si="94"/>
        <v>0</v>
      </c>
      <c r="AT108" s="2">
        <f t="shared" si="198"/>
        <v>0</v>
      </c>
      <c r="AU108" s="2">
        <f t="shared" si="199"/>
        <v>0</v>
      </c>
      <c r="AV108" s="2">
        <f t="shared" si="200"/>
        <v>0</v>
      </c>
      <c r="AW108" s="2">
        <f t="shared" si="201"/>
        <v>0</v>
      </c>
      <c r="AX108" s="2">
        <f t="shared" si="202"/>
        <v>0</v>
      </c>
      <c r="AY108" s="2">
        <f t="shared" si="203"/>
        <v>0</v>
      </c>
      <c r="AZ108" s="2">
        <f t="shared" si="204"/>
        <v>0</v>
      </c>
      <c r="BA108" s="2">
        <f t="shared" si="205"/>
        <v>0</v>
      </c>
      <c r="BB108" s="2">
        <f t="shared" si="206"/>
        <v>0</v>
      </c>
      <c r="BC108" s="2">
        <f t="shared" si="207"/>
        <v>0</v>
      </c>
      <c r="BD108" s="2">
        <f t="shared" si="95"/>
        <v>0</v>
      </c>
      <c r="BE108" s="2">
        <f t="shared" si="96"/>
        <v>0</v>
      </c>
      <c r="BF108" s="2">
        <f t="shared" si="97"/>
        <v>0</v>
      </c>
      <c r="BG108" s="2">
        <f t="shared" si="98"/>
        <v>0</v>
      </c>
      <c r="BH108" s="2">
        <f t="shared" si="99"/>
        <v>0</v>
      </c>
      <c r="BI108" s="2">
        <f t="shared" si="100"/>
        <v>0</v>
      </c>
      <c r="BJ108" s="2">
        <f t="shared" si="101"/>
        <v>0</v>
      </c>
      <c r="BK108" s="2">
        <f t="shared" si="102"/>
        <v>0</v>
      </c>
      <c r="BL108" s="2">
        <f t="shared" si="103"/>
        <v>0</v>
      </c>
      <c r="BM108" s="2">
        <f t="shared" si="104"/>
        <v>0</v>
      </c>
      <c r="BN108" s="2">
        <f t="shared" si="105"/>
        <v>0</v>
      </c>
      <c r="BO108" s="2">
        <f t="shared" si="106"/>
        <v>0</v>
      </c>
      <c r="BP108" s="2">
        <f t="shared" si="107"/>
        <v>0</v>
      </c>
      <c r="BQ108" s="2">
        <f t="shared" si="108"/>
        <v>0</v>
      </c>
      <c r="BR108" s="2">
        <f t="shared" si="109"/>
        <v>0</v>
      </c>
      <c r="BS108" s="2">
        <f t="shared" si="110"/>
        <v>0</v>
      </c>
      <c r="BT108" s="2">
        <f t="shared" si="111"/>
        <v>0</v>
      </c>
      <c r="BU108" s="2">
        <f t="shared" si="112"/>
        <v>0</v>
      </c>
      <c r="BV108" s="2">
        <f t="shared" si="113"/>
        <v>0</v>
      </c>
      <c r="BW108" s="2">
        <f t="shared" si="114"/>
        <v>0</v>
      </c>
      <c r="BX108" s="2">
        <f t="shared" si="115"/>
        <v>0</v>
      </c>
      <c r="BY108" s="2">
        <f t="shared" si="116"/>
        <v>0</v>
      </c>
      <c r="BZ108" s="2">
        <f t="shared" si="117"/>
        <v>0</v>
      </c>
      <c r="CA108" s="2">
        <f t="shared" si="118"/>
        <v>0</v>
      </c>
      <c r="CB108" s="2">
        <f t="shared" si="119"/>
        <v>0</v>
      </c>
      <c r="CC108" s="2">
        <f t="shared" si="120"/>
        <v>0</v>
      </c>
      <c r="CD108" s="2">
        <f t="shared" si="121"/>
        <v>0</v>
      </c>
      <c r="CE108" s="2">
        <f t="shared" si="122"/>
        <v>0</v>
      </c>
      <c r="CF108" s="2">
        <f t="shared" si="123"/>
        <v>0</v>
      </c>
      <c r="CG108" s="2">
        <f t="shared" si="124"/>
        <v>0</v>
      </c>
      <c r="CH108" s="2">
        <f t="shared" si="125"/>
        <v>1</v>
      </c>
      <c r="CI108" s="2">
        <f t="shared" si="126"/>
        <v>0</v>
      </c>
      <c r="CJ108" s="2">
        <f t="shared" si="127"/>
        <v>0</v>
      </c>
      <c r="CK108" s="2">
        <f t="shared" si="128"/>
        <v>0</v>
      </c>
      <c r="CL108" s="2">
        <f t="shared" si="129"/>
        <v>1</v>
      </c>
      <c r="CM108" s="2">
        <f t="shared" si="130"/>
        <v>0</v>
      </c>
      <c r="CN108" s="2">
        <f t="shared" si="131"/>
        <v>0</v>
      </c>
      <c r="CO108" s="2">
        <f t="shared" si="132"/>
        <v>0</v>
      </c>
      <c r="CP108" s="2">
        <f t="shared" si="133"/>
        <v>0</v>
      </c>
      <c r="CQ108" s="2">
        <f t="shared" si="134"/>
        <v>0</v>
      </c>
      <c r="CR108" s="2">
        <f t="shared" si="135"/>
        <v>0</v>
      </c>
      <c r="CS108" s="2">
        <f t="shared" si="136"/>
        <v>0</v>
      </c>
      <c r="CT108" s="2">
        <f t="shared" si="137"/>
        <v>0</v>
      </c>
      <c r="CU108" s="2">
        <f t="shared" si="138"/>
        <v>1</v>
      </c>
      <c r="CV108" s="2">
        <f t="shared" si="139"/>
        <v>0</v>
      </c>
      <c r="CW108" s="2">
        <f t="shared" si="140"/>
        <v>0</v>
      </c>
      <c r="CX108" s="2">
        <f t="shared" si="141"/>
        <v>0</v>
      </c>
      <c r="CY108" s="2">
        <f t="shared" si="142"/>
        <v>0</v>
      </c>
      <c r="CZ108" s="2">
        <f t="shared" si="143"/>
        <v>1</v>
      </c>
    </row>
    <row r="109" spans="1:104" ht="96.6" x14ac:dyDescent="0.3">
      <c r="A109" s="2" t="s">
        <v>442</v>
      </c>
      <c r="B109" s="2" t="s">
        <v>443</v>
      </c>
      <c r="C109" s="2" t="s">
        <v>403</v>
      </c>
      <c r="D109" s="2">
        <v>109</v>
      </c>
      <c r="E109" s="2" t="s">
        <v>6</v>
      </c>
      <c r="F109" s="2">
        <f t="shared" si="176"/>
        <v>0</v>
      </c>
      <c r="G109" s="2">
        <f t="shared" si="177"/>
        <v>1</v>
      </c>
      <c r="H109" s="2">
        <f t="shared" si="178"/>
        <v>0</v>
      </c>
      <c r="I109" s="2">
        <f t="shared" si="179"/>
        <v>0</v>
      </c>
      <c r="J109" s="2">
        <f t="shared" si="180"/>
        <v>0</v>
      </c>
      <c r="K109" s="2">
        <f t="shared" si="181"/>
        <v>0</v>
      </c>
      <c r="L109" s="2">
        <f t="shared" si="182"/>
        <v>0</v>
      </c>
      <c r="M109" s="2">
        <f t="shared" si="183"/>
        <v>0</v>
      </c>
      <c r="N109" s="2" t="s">
        <v>444</v>
      </c>
      <c r="R109" s="2" t="s">
        <v>57</v>
      </c>
      <c r="S109" s="2" t="s">
        <v>108</v>
      </c>
      <c r="V109" s="2" t="s">
        <v>1239</v>
      </c>
      <c r="W109" s="2" t="s">
        <v>81</v>
      </c>
      <c r="X109" s="2" t="s">
        <v>90</v>
      </c>
      <c r="Y109" s="2">
        <f t="shared" si="88"/>
        <v>1</v>
      </c>
      <c r="Z109" s="2">
        <f t="shared" si="89"/>
        <v>0</v>
      </c>
      <c r="AA109" s="2">
        <f t="shared" si="90"/>
        <v>0</v>
      </c>
      <c r="AB109" s="2">
        <f t="shared" si="91"/>
        <v>0</v>
      </c>
      <c r="AC109" s="2">
        <f t="shared" si="92"/>
        <v>1</v>
      </c>
      <c r="AD109" s="2">
        <f t="shared" si="184"/>
        <v>0</v>
      </c>
      <c r="AE109" s="2">
        <f t="shared" si="93"/>
        <v>1</v>
      </c>
      <c r="AF109" s="2">
        <f t="shared" si="185"/>
        <v>0</v>
      </c>
      <c r="AG109" s="2">
        <f t="shared" si="186"/>
        <v>0</v>
      </c>
      <c r="AH109" s="2">
        <f t="shared" si="187"/>
        <v>0</v>
      </c>
      <c r="AI109" s="2">
        <f t="shared" si="188"/>
        <v>0</v>
      </c>
      <c r="AJ109" s="2">
        <f t="shared" si="189"/>
        <v>0</v>
      </c>
      <c r="AK109" s="2">
        <f t="shared" si="190"/>
        <v>0</v>
      </c>
      <c r="AL109" s="2">
        <f t="shared" si="191"/>
        <v>0</v>
      </c>
      <c r="AM109" s="2">
        <f t="shared" si="192"/>
        <v>0</v>
      </c>
      <c r="AN109" s="2">
        <f t="shared" si="193"/>
        <v>0</v>
      </c>
      <c r="AO109" s="2">
        <f t="shared" si="194"/>
        <v>0</v>
      </c>
      <c r="AP109" s="2">
        <f t="shared" si="195"/>
        <v>0</v>
      </c>
      <c r="AQ109" s="2">
        <f t="shared" si="196"/>
        <v>0</v>
      </c>
      <c r="AR109" s="2">
        <f t="shared" si="197"/>
        <v>0</v>
      </c>
      <c r="AS109" s="2">
        <f t="shared" si="94"/>
        <v>0</v>
      </c>
      <c r="AT109" s="2">
        <f t="shared" si="198"/>
        <v>1</v>
      </c>
      <c r="AU109" s="2">
        <f t="shared" si="199"/>
        <v>0</v>
      </c>
      <c r="AV109" s="2">
        <f t="shared" si="200"/>
        <v>0</v>
      </c>
      <c r="AW109" s="2">
        <f t="shared" si="201"/>
        <v>0</v>
      </c>
      <c r="AX109" s="2">
        <f t="shared" si="202"/>
        <v>1</v>
      </c>
      <c r="AY109" s="2">
        <f t="shared" si="203"/>
        <v>0</v>
      </c>
      <c r="AZ109" s="2">
        <f t="shared" si="204"/>
        <v>0</v>
      </c>
      <c r="BA109" s="2">
        <f t="shared" si="205"/>
        <v>0</v>
      </c>
      <c r="BB109" s="2">
        <f t="shared" si="206"/>
        <v>0</v>
      </c>
      <c r="BC109" s="2">
        <f t="shared" si="207"/>
        <v>0</v>
      </c>
      <c r="BD109" s="2">
        <f t="shared" si="95"/>
        <v>0</v>
      </c>
      <c r="BE109" s="2">
        <f t="shared" si="96"/>
        <v>0</v>
      </c>
      <c r="BF109" s="2">
        <f t="shared" si="97"/>
        <v>0</v>
      </c>
      <c r="BG109" s="2">
        <f t="shared" si="98"/>
        <v>1</v>
      </c>
      <c r="BH109" s="2">
        <f t="shared" si="99"/>
        <v>0</v>
      </c>
      <c r="BI109" s="2">
        <f t="shared" si="100"/>
        <v>0</v>
      </c>
      <c r="BJ109" s="2">
        <f t="shared" si="101"/>
        <v>0</v>
      </c>
      <c r="BK109" s="2">
        <f t="shared" si="102"/>
        <v>0</v>
      </c>
      <c r="BL109" s="2">
        <f t="shared" si="103"/>
        <v>0</v>
      </c>
      <c r="BM109" s="2">
        <f t="shared" si="104"/>
        <v>1</v>
      </c>
      <c r="BN109" s="2">
        <f t="shared" si="105"/>
        <v>0</v>
      </c>
      <c r="BO109" s="2">
        <f t="shared" si="106"/>
        <v>0</v>
      </c>
      <c r="BP109" s="2">
        <f t="shared" si="107"/>
        <v>0</v>
      </c>
      <c r="BQ109" s="2">
        <f t="shared" si="108"/>
        <v>0</v>
      </c>
      <c r="BR109" s="2">
        <f t="shared" si="109"/>
        <v>0</v>
      </c>
      <c r="BS109" s="2">
        <f t="shared" si="110"/>
        <v>0</v>
      </c>
      <c r="BT109" s="2">
        <f t="shared" si="111"/>
        <v>0</v>
      </c>
      <c r="BU109" s="2">
        <f t="shared" si="112"/>
        <v>0</v>
      </c>
      <c r="BV109" s="2">
        <f t="shared" si="113"/>
        <v>0</v>
      </c>
      <c r="BW109" s="2">
        <f t="shared" si="114"/>
        <v>0</v>
      </c>
      <c r="BX109" s="2">
        <f t="shared" si="115"/>
        <v>0</v>
      </c>
      <c r="BY109" s="2">
        <f t="shared" si="116"/>
        <v>0</v>
      </c>
      <c r="BZ109" s="2">
        <f t="shared" si="117"/>
        <v>0</v>
      </c>
      <c r="CA109" s="2">
        <f t="shared" si="118"/>
        <v>0</v>
      </c>
      <c r="CB109" s="2">
        <f t="shared" si="119"/>
        <v>0</v>
      </c>
      <c r="CC109" s="2">
        <f t="shared" si="120"/>
        <v>0</v>
      </c>
      <c r="CD109" s="2">
        <f t="shared" si="121"/>
        <v>0</v>
      </c>
      <c r="CE109" s="2">
        <f t="shared" si="122"/>
        <v>0</v>
      </c>
      <c r="CF109" s="2">
        <f t="shared" si="123"/>
        <v>0</v>
      </c>
      <c r="CG109" s="2">
        <f t="shared" si="124"/>
        <v>0</v>
      </c>
      <c r="CH109" s="2">
        <f t="shared" si="125"/>
        <v>0</v>
      </c>
      <c r="CI109" s="2">
        <f t="shared" si="126"/>
        <v>0</v>
      </c>
      <c r="CJ109" s="2">
        <f t="shared" si="127"/>
        <v>0</v>
      </c>
      <c r="CK109" s="2">
        <f t="shared" si="128"/>
        <v>0</v>
      </c>
      <c r="CL109" s="2">
        <f t="shared" si="129"/>
        <v>1</v>
      </c>
      <c r="CM109" s="2">
        <f t="shared" si="130"/>
        <v>0</v>
      </c>
      <c r="CN109" s="2">
        <f t="shared" si="131"/>
        <v>0</v>
      </c>
      <c r="CO109" s="2">
        <f t="shared" si="132"/>
        <v>0</v>
      </c>
      <c r="CP109" s="2">
        <f t="shared" si="133"/>
        <v>0</v>
      </c>
      <c r="CQ109" s="2">
        <f t="shared" si="134"/>
        <v>0</v>
      </c>
      <c r="CR109" s="2">
        <f t="shared" si="135"/>
        <v>0</v>
      </c>
      <c r="CS109" s="2">
        <f t="shared" si="136"/>
        <v>0</v>
      </c>
      <c r="CT109" s="2">
        <f t="shared" si="137"/>
        <v>0</v>
      </c>
      <c r="CU109" s="2">
        <f t="shared" si="138"/>
        <v>0</v>
      </c>
      <c r="CV109" s="2">
        <f t="shared" si="139"/>
        <v>0</v>
      </c>
      <c r="CW109" s="2">
        <f t="shared" si="140"/>
        <v>0</v>
      </c>
      <c r="CX109" s="2">
        <f t="shared" si="141"/>
        <v>0</v>
      </c>
      <c r="CY109" s="2">
        <f t="shared" si="142"/>
        <v>0</v>
      </c>
      <c r="CZ109" s="2">
        <f t="shared" si="143"/>
        <v>0</v>
      </c>
    </row>
    <row r="110" spans="1:104" ht="69" x14ac:dyDescent="0.3">
      <c r="A110" s="2" t="s">
        <v>461</v>
      </c>
      <c r="B110" s="2" t="s">
        <v>1187</v>
      </c>
      <c r="C110" s="2" t="s">
        <v>1243</v>
      </c>
      <c r="D110" s="2">
        <v>1</v>
      </c>
      <c r="E110" s="2" t="s">
        <v>5</v>
      </c>
      <c r="F110" s="2">
        <f t="shared" si="176"/>
        <v>1</v>
      </c>
      <c r="G110" s="2">
        <f t="shared" si="177"/>
        <v>0</v>
      </c>
      <c r="H110" s="2">
        <f t="shared" si="178"/>
        <v>0</v>
      </c>
      <c r="I110" s="2">
        <f t="shared" si="179"/>
        <v>0</v>
      </c>
      <c r="J110" s="2">
        <f t="shared" si="180"/>
        <v>0</v>
      </c>
      <c r="K110" s="2">
        <f t="shared" si="181"/>
        <v>0</v>
      </c>
      <c r="L110" s="2">
        <f t="shared" si="182"/>
        <v>0</v>
      </c>
      <c r="M110" s="2">
        <f t="shared" si="183"/>
        <v>0</v>
      </c>
      <c r="N110" s="2" t="s">
        <v>44</v>
      </c>
      <c r="R110" s="2" t="s">
        <v>39</v>
      </c>
      <c r="S110" s="2" t="s">
        <v>63</v>
      </c>
      <c r="T110" s="2" t="s">
        <v>68</v>
      </c>
      <c r="U110" s="2" t="s">
        <v>131</v>
      </c>
      <c r="V110" s="2" t="s">
        <v>1239</v>
      </c>
      <c r="W110" s="2" t="s">
        <v>81</v>
      </c>
      <c r="X110" s="2" t="s">
        <v>88</v>
      </c>
      <c r="Y110" s="2">
        <f t="shared" si="88"/>
        <v>1</v>
      </c>
      <c r="Z110" s="2">
        <f t="shared" si="89"/>
        <v>0</v>
      </c>
      <c r="AA110" s="2">
        <f t="shared" si="90"/>
        <v>0</v>
      </c>
      <c r="AB110" s="2">
        <f t="shared" si="91"/>
        <v>0</v>
      </c>
      <c r="AC110" s="2">
        <f t="shared" si="92"/>
        <v>1</v>
      </c>
      <c r="AD110" s="2">
        <f t="shared" si="184"/>
        <v>1</v>
      </c>
      <c r="AE110" s="2">
        <f t="shared" si="93"/>
        <v>1</v>
      </c>
      <c r="AF110" s="2">
        <f t="shared" si="185"/>
        <v>0</v>
      </c>
      <c r="AG110" s="2">
        <f t="shared" si="186"/>
        <v>0</v>
      </c>
      <c r="AH110" s="2">
        <f t="shared" si="187"/>
        <v>0</v>
      </c>
      <c r="AI110" s="2">
        <f t="shared" si="188"/>
        <v>1</v>
      </c>
      <c r="AJ110" s="2">
        <f t="shared" si="189"/>
        <v>0</v>
      </c>
      <c r="AK110" s="2">
        <f t="shared" si="190"/>
        <v>0</v>
      </c>
      <c r="AL110" s="2">
        <f t="shared" si="191"/>
        <v>0</v>
      </c>
      <c r="AM110" s="2">
        <f t="shared" si="192"/>
        <v>1</v>
      </c>
      <c r="AN110" s="2">
        <f t="shared" si="193"/>
        <v>0</v>
      </c>
      <c r="AO110" s="2">
        <f t="shared" si="194"/>
        <v>0</v>
      </c>
      <c r="AP110" s="2">
        <f t="shared" si="195"/>
        <v>1</v>
      </c>
      <c r="AQ110" s="2">
        <f t="shared" si="196"/>
        <v>0</v>
      </c>
      <c r="AR110" s="2">
        <f t="shared" si="197"/>
        <v>0</v>
      </c>
      <c r="AS110" s="2">
        <f t="shared" si="94"/>
        <v>0</v>
      </c>
      <c r="AT110" s="2">
        <f t="shared" si="198"/>
        <v>1</v>
      </c>
      <c r="AU110" s="2">
        <f t="shared" si="199"/>
        <v>0</v>
      </c>
      <c r="AV110" s="2">
        <f t="shared" si="200"/>
        <v>0</v>
      </c>
      <c r="AW110" s="2">
        <f t="shared" si="201"/>
        <v>0</v>
      </c>
      <c r="AX110" s="2">
        <f t="shared" si="202"/>
        <v>0</v>
      </c>
      <c r="AY110" s="2">
        <f t="shared" si="203"/>
        <v>0</v>
      </c>
      <c r="AZ110" s="2">
        <f t="shared" si="204"/>
        <v>0</v>
      </c>
      <c r="BA110" s="2">
        <f t="shared" si="205"/>
        <v>1</v>
      </c>
      <c r="BB110" s="2">
        <f t="shared" si="206"/>
        <v>0</v>
      </c>
      <c r="BC110" s="2">
        <f t="shared" si="207"/>
        <v>0</v>
      </c>
      <c r="BD110" s="2">
        <f t="shared" si="95"/>
        <v>0</v>
      </c>
      <c r="BE110" s="2">
        <f t="shared" si="96"/>
        <v>0</v>
      </c>
      <c r="BF110" s="2">
        <f t="shared" si="97"/>
        <v>0</v>
      </c>
      <c r="BG110" s="2">
        <f t="shared" si="98"/>
        <v>0</v>
      </c>
      <c r="BH110" s="2">
        <f t="shared" si="99"/>
        <v>1</v>
      </c>
      <c r="BI110" s="2">
        <f t="shared" si="100"/>
        <v>0</v>
      </c>
      <c r="BJ110" s="2">
        <f t="shared" si="101"/>
        <v>0</v>
      </c>
      <c r="BK110" s="2">
        <f t="shared" si="102"/>
        <v>0</v>
      </c>
      <c r="BL110" s="2">
        <f t="shared" si="103"/>
        <v>0</v>
      </c>
      <c r="BM110" s="2">
        <f t="shared" si="104"/>
        <v>0</v>
      </c>
      <c r="BN110" s="2">
        <f t="shared" si="105"/>
        <v>0</v>
      </c>
      <c r="BO110" s="2">
        <f t="shared" si="106"/>
        <v>0</v>
      </c>
      <c r="BP110" s="2">
        <f t="shared" si="107"/>
        <v>0</v>
      </c>
      <c r="BQ110" s="2">
        <f t="shared" si="108"/>
        <v>0</v>
      </c>
      <c r="BR110" s="2">
        <f t="shared" si="109"/>
        <v>0</v>
      </c>
      <c r="BS110" s="2">
        <f t="shared" si="110"/>
        <v>0</v>
      </c>
      <c r="BT110" s="2">
        <f t="shared" si="111"/>
        <v>0</v>
      </c>
      <c r="BU110" s="2">
        <f t="shared" si="112"/>
        <v>0</v>
      </c>
      <c r="BV110" s="2">
        <f t="shared" si="113"/>
        <v>0</v>
      </c>
      <c r="BW110" s="2">
        <f t="shared" si="114"/>
        <v>0</v>
      </c>
      <c r="BX110" s="2">
        <f t="shared" si="115"/>
        <v>0</v>
      </c>
      <c r="BY110" s="2">
        <f t="shared" si="116"/>
        <v>0</v>
      </c>
      <c r="BZ110" s="2">
        <f t="shared" si="117"/>
        <v>0</v>
      </c>
      <c r="CA110" s="2">
        <f t="shared" si="118"/>
        <v>0</v>
      </c>
      <c r="CB110" s="2">
        <f t="shared" si="119"/>
        <v>0</v>
      </c>
      <c r="CC110" s="2">
        <f t="shared" si="120"/>
        <v>0</v>
      </c>
      <c r="CD110" s="2">
        <f t="shared" si="121"/>
        <v>0</v>
      </c>
      <c r="CE110" s="2">
        <f t="shared" si="122"/>
        <v>0</v>
      </c>
      <c r="CF110" s="2">
        <f t="shared" si="123"/>
        <v>0</v>
      </c>
      <c r="CG110" s="2">
        <f t="shared" si="124"/>
        <v>0</v>
      </c>
      <c r="CH110" s="2">
        <f t="shared" si="125"/>
        <v>0</v>
      </c>
      <c r="CI110" s="2">
        <f t="shared" si="126"/>
        <v>0</v>
      </c>
      <c r="CJ110" s="2">
        <f t="shared" si="127"/>
        <v>0</v>
      </c>
      <c r="CK110" s="2">
        <f t="shared" si="128"/>
        <v>0</v>
      </c>
      <c r="CL110" s="2">
        <f t="shared" si="129"/>
        <v>0</v>
      </c>
      <c r="CM110" s="2">
        <f t="shared" si="130"/>
        <v>0</v>
      </c>
      <c r="CN110" s="2">
        <f t="shared" si="131"/>
        <v>0</v>
      </c>
      <c r="CO110" s="2">
        <f t="shared" si="132"/>
        <v>0</v>
      </c>
      <c r="CP110" s="2">
        <f t="shared" si="133"/>
        <v>0</v>
      </c>
      <c r="CQ110" s="2">
        <f t="shared" si="134"/>
        <v>0</v>
      </c>
      <c r="CR110" s="2">
        <f t="shared" si="135"/>
        <v>0</v>
      </c>
      <c r="CS110" s="2">
        <f t="shared" si="136"/>
        <v>0</v>
      </c>
      <c r="CT110" s="2">
        <f t="shared" si="137"/>
        <v>0</v>
      </c>
      <c r="CU110" s="2">
        <f t="shared" si="138"/>
        <v>0</v>
      </c>
      <c r="CV110" s="2">
        <f t="shared" si="139"/>
        <v>0</v>
      </c>
      <c r="CW110" s="2">
        <f t="shared" si="140"/>
        <v>0</v>
      </c>
      <c r="CX110" s="2">
        <f t="shared" si="141"/>
        <v>0</v>
      </c>
      <c r="CY110" s="2">
        <f t="shared" si="142"/>
        <v>0</v>
      </c>
      <c r="CZ110" s="2">
        <f t="shared" si="143"/>
        <v>1</v>
      </c>
    </row>
    <row r="111" spans="1:104" ht="69" x14ac:dyDescent="0.3">
      <c r="A111" s="2" t="s">
        <v>462</v>
      </c>
      <c r="B111" s="2" t="s">
        <v>463</v>
      </c>
      <c r="C111" s="2" t="s">
        <v>1243</v>
      </c>
      <c r="D111" s="2">
        <v>2</v>
      </c>
      <c r="E111" s="2" t="s">
        <v>5</v>
      </c>
      <c r="F111" s="2">
        <f t="shared" si="176"/>
        <v>1</v>
      </c>
      <c r="G111" s="2">
        <f t="shared" si="177"/>
        <v>0</v>
      </c>
      <c r="H111" s="2">
        <f t="shared" si="178"/>
        <v>0</v>
      </c>
      <c r="I111" s="2">
        <f t="shared" si="179"/>
        <v>0</v>
      </c>
      <c r="J111" s="2">
        <f t="shared" si="180"/>
        <v>0</v>
      </c>
      <c r="K111" s="2">
        <f t="shared" si="181"/>
        <v>0</v>
      </c>
      <c r="L111" s="2">
        <f t="shared" si="182"/>
        <v>0</v>
      </c>
      <c r="M111" s="2">
        <f t="shared" si="183"/>
        <v>0</v>
      </c>
      <c r="N111" s="2" t="s">
        <v>44</v>
      </c>
      <c r="R111" s="2" t="s">
        <v>194</v>
      </c>
      <c r="S111" s="2" t="s">
        <v>108</v>
      </c>
      <c r="V111" s="2" t="s">
        <v>1237</v>
      </c>
      <c r="Y111" s="2">
        <f t="shared" si="88"/>
        <v>1</v>
      </c>
      <c r="Z111" s="2">
        <f t="shared" si="89"/>
        <v>0</v>
      </c>
      <c r="AA111" s="2">
        <f t="shared" si="90"/>
        <v>0</v>
      </c>
      <c r="AB111" s="2">
        <f t="shared" si="91"/>
        <v>0</v>
      </c>
      <c r="AC111" s="2">
        <f t="shared" si="92"/>
        <v>1</v>
      </c>
      <c r="AD111" s="2">
        <f t="shared" si="184"/>
        <v>0</v>
      </c>
      <c r="AE111" s="2">
        <f t="shared" si="93"/>
        <v>0</v>
      </c>
      <c r="AF111" s="2">
        <f t="shared" si="185"/>
        <v>0</v>
      </c>
      <c r="AG111" s="2">
        <f t="shared" si="186"/>
        <v>0</v>
      </c>
      <c r="AH111" s="2">
        <f t="shared" si="187"/>
        <v>0</v>
      </c>
      <c r="AI111" s="2">
        <f t="shared" si="188"/>
        <v>0</v>
      </c>
      <c r="AJ111" s="2">
        <f t="shared" si="189"/>
        <v>0</v>
      </c>
      <c r="AK111" s="2">
        <f t="shared" si="190"/>
        <v>0</v>
      </c>
      <c r="AL111" s="2">
        <f t="shared" si="191"/>
        <v>0</v>
      </c>
      <c r="AM111" s="2">
        <f t="shared" si="192"/>
        <v>0</v>
      </c>
      <c r="AN111" s="2">
        <f t="shared" si="193"/>
        <v>0</v>
      </c>
      <c r="AO111" s="2">
        <f t="shared" si="194"/>
        <v>0</v>
      </c>
      <c r="AP111" s="2">
        <f t="shared" si="195"/>
        <v>0</v>
      </c>
      <c r="AQ111" s="2">
        <f t="shared" si="196"/>
        <v>0</v>
      </c>
      <c r="AR111" s="2">
        <f t="shared" si="197"/>
        <v>0</v>
      </c>
      <c r="AS111" s="2">
        <f t="shared" si="94"/>
        <v>0</v>
      </c>
      <c r="AT111" s="2">
        <f t="shared" si="198"/>
        <v>0</v>
      </c>
      <c r="AU111" s="2">
        <f t="shared" si="199"/>
        <v>0</v>
      </c>
      <c r="AV111" s="2">
        <f t="shared" si="200"/>
        <v>0</v>
      </c>
      <c r="AW111" s="2">
        <f t="shared" si="201"/>
        <v>0</v>
      </c>
      <c r="AX111" s="2">
        <f t="shared" si="202"/>
        <v>0</v>
      </c>
      <c r="AY111" s="2">
        <f t="shared" si="203"/>
        <v>0</v>
      </c>
      <c r="AZ111" s="2">
        <f t="shared" si="204"/>
        <v>0</v>
      </c>
      <c r="BA111" s="2">
        <f t="shared" si="205"/>
        <v>0</v>
      </c>
      <c r="BB111" s="2">
        <f t="shared" si="206"/>
        <v>0</v>
      </c>
      <c r="BC111" s="2">
        <f t="shared" si="207"/>
        <v>0</v>
      </c>
      <c r="BD111" s="2">
        <f t="shared" si="95"/>
        <v>0</v>
      </c>
      <c r="BE111" s="2">
        <f t="shared" si="96"/>
        <v>0</v>
      </c>
      <c r="BF111" s="2">
        <f t="shared" si="97"/>
        <v>0</v>
      </c>
      <c r="BG111" s="2">
        <f t="shared" si="98"/>
        <v>0</v>
      </c>
      <c r="BH111" s="2">
        <f t="shared" si="99"/>
        <v>1</v>
      </c>
      <c r="BI111" s="2">
        <f t="shared" si="100"/>
        <v>0</v>
      </c>
      <c r="BJ111" s="2">
        <f t="shared" si="101"/>
        <v>0</v>
      </c>
      <c r="BK111" s="2">
        <f t="shared" si="102"/>
        <v>0</v>
      </c>
      <c r="BL111" s="2">
        <f t="shared" si="103"/>
        <v>0</v>
      </c>
      <c r="BM111" s="2">
        <f t="shared" si="104"/>
        <v>0</v>
      </c>
      <c r="BN111" s="2">
        <f t="shared" si="105"/>
        <v>0</v>
      </c>
      <c r="BO111" s="2">
        <f t="shared" si="106"/>
        <v>0</v>
      </c>
      <c r="BP111" s="2">
        <f t="shared" si="107"/>
        <v>0</v>
      </c>
      <c r="BQ111" s="2">
        <f t="shared" si="108"/>
        <v>0</v>
      </c>
      <c r="BR111" s="2">
        <f t="shared" si="109"/>
        <v>0</v>
      </c>
      <c r="BS111" s="2">
        <f t="shared" si="110"/>
        <v>0</v>
      </c>
      <c r="BT111" s="2">
        <f t="shared" si="111"/>
        <v>0</v>
      </c>
      <c r="BU111" s="2">
        <f t="shared" si="112"/>
        <v>0</v>
      </c>
      <c r="BV111" s="2">
        <f t="shared" si="113"/>
        <v>0</v>
      </c>
      <c r="BW111" s="2">
        <f t="shared" si="114"/>
        <v>0</v>
      </c>
      <c r="BX111" s="2">
        <f t="shared" si="115"/>
        <v>0</v>
      </c>
      <c r="BY111" s="2">
        <f t="shared" si="116"/>
        <v>0</v>
      </c>
      <c r="BZ111" s="2">
        <f t="shared" si="117"/>
        <v>0</v>
      </c>
      <c r="CA111" s="2">
        <f t="shared" si="118"/>
        <v>0</v>
      </c>
      <c r="CB111" s="2">
        <f t="shared" si="119"/>
        <v>0</v>
      </c>
      <c r="CC111" s="2">
        <f t="shared" si="120"/>
        <v>0</v>
      </c>
      <c r="CD111" s="2">
        <f t="shared" si="121"/>
        <v>0</v>
      </c>
      <c r="CE111" s="2">
        <f t="shared" si="122"/>
        <v>0</v>
      </c>
      <c r="CF111" s="2">
        <f t="shared" si="123"/>
        <v>0</v>
      </c>
      <c r="CG111" s="2">
        <f t="shared" si="124"/>
        <v>0</v>
      </c>
      <c r="CH111" s="2">
        <f t="shared" si="125"/>
        <v>1</v>
      </c>
      <c r="CI111" s="2">
        <f t="shared" si="126"/>
        <v>0</v>
      </c>
      <c r="CJ111" s="2">
        <f t="shared" si="127"/>
        <v>0</v>
      </c>
      <c r="CK111" s="2">
        <f t="shared" si="128"/>
        <v>0</v>
      </c>
      <c r="CL111" s="2">
        <f t="shared" si="129"/>
        <v>0</v>
      </c>
      <c r="CM111" s="2">
        <f t="shared" si="130"/>
        <v>0</v>
      </c>
      <c r="CN111" s="2">
        <f t="shared" si="131"/>
        <v>0</v>
      </c>
      <c r="CO111" s="2">
        <f t="shared" si="132"/>
        <v>0</v>
      </c>
      <c r="CP111" s="2">
        <f t="shared" si="133"/>
        <v>0</v>
      </c>
      <c r="CQ111" s="2">
        <f t="shared" si="134"/>
        <v>0</v>
      </c>
      <c r="CR111" s="2">
        <f t="shared" si="135"/>
        <v>0</v>
      </c>
      <c r="CS111" s="2">
        <f t="shared" si="136"/>
        <v>0</v>
      </c>
      <c r="CT111" s="2">
        <f t="shared" si="137"/>
        <v>0</v>
      </c>
      <c r="CU111" s="2">
        <f t="shared" si="138"/>
        <v>0</v>
      </c>
      <c r="CV111" s="2">
        <f t="shared" si="139"/>
        <v>0</v>
      </c>
      <c r="CW111" s="2">
        <f t="shared" si="140"/>
        <v>0</v>
      </c>
      <c r="CX111" s="2">
        <f t="shared" si="141"/>
        <v>0</v>
      </c>
      <c r="CY111" s="2">
        <f t="shared" si="142"/>
        <v>0</v>
      </c>
      <c r="CZ111" s="2">
        <f t="shared" si="143"/>
        <v>1</v>
      </c>
    </row>
    <row r="112" spans="1:104" ht="193.2" x14ac:dyDescent="0.3">
      <c r="A112" s="2" t="s">
        <v>465</v>
      </c>
      <c r="B112" s="2" t="s">
        <v>466</v>
      </c>
      <c r="C112" s="2" t="s">
        <v>1243</v>
      </c>
      <c r="D112" s="2" t="s">
        <v>464</v>
      </c>
      <c r="E112" s="2" t="s">
        <v>5</v>
      </c>
      <c r="F112" s="2">
        <f t="shared" si="176"/>
        <v>1</v>
      </c>
      <c r="G112" s="2">
        <f t="shared" si="177"/>
        <v>0</v>
      </c>
      <c r="H112" s="2">
        <f t="shared" si="178"/>
        <v>0</v>
      </c>
      <c r="I112" s="2">
        <f t="shared" si="179"/>
        <v>0</v>
      </c>
      <c r="J112" s="2">
        <f t="shared" si="180"/>
        <v>0</v>
      </c>
      <c r="K112" s="2">
        <f t="shared" si="181"/>
        <v>0</v>
      </c>
      <c r="L112" s="2">
        <f t="shared" si="182"/>
        <v>0</v>
      </c>
      <c r="M112" s="2">
        <f t="shared" si="183"/>
        <v>0</v>
      </c>
      <c r="N112" s="2" t="s">
        <v>1082</v>
      </c>
      <c r="R112" s="2" t="s">
        <v>467</v>
      </c>
      <c r="S112" s="2" t="s">
        <v>63</v>
      </c>
      <c r="T112" s="2" t="s">
        <v>68</v>
      </c>
      <c r="U112" s="2" t="s">
        <v>131</v>
      </c>
      <c r="V112" s="2" t="s">
        <v>1239</v>
      </c>
      <c r="W112" s="2" t="s">
        <v>81</v>
      </c>
      <c r="X112" s="2" t="s">
        <v>1090</v>
      </c>
      <c r="Y112" s="2">
        <f t="shared" si="88"/>
        <v>1</v>
      </c>
      <c r="Z112" s="2">
        <f t="shared" si="89"/>
        <v>0</v>
      </c>
      <c r="AA112" s="2">
        <f t="shared" si="90"/>
        <v>0</v>
      </c>
      <c r="AB112" s="2">
        <f t="shared" si="91"/>
        <v>0</v>
      </c>
      <c r="AC112" s="2">
        <f t="shared" si="92"/>
        <v>1</v>
      </c>
      <c r="AD112" s="2">
        <f t="shared" si="184"/>
        <v>1</v>
      </c>
      <c r="AE112" s="2">
        <f t="shared" si="93"/>
        <v>1</v>
      </c>
      <c r="AF112" s="2">
        <f t="shared" si="185"/>
        <v>0</v>
      </c>
      <c r="AG112" s="2">
        <f t="shared" si="186"/>
        <v>0</v>
      </c>
      <c r="AH112" s="2">
        <f t="shared" si="187"/>
        <v>0</v>
      </c>
      <c r="AI112" s="2">
        <f t="shared" si="188"/>
        <v>1</v>
      </c>
      <c r="AJ112" s="2">
        <f t="shared" si="189"/>
        <v>0</v>
      </c>
      <c r="AK112" s="2">
        <f t="shared" si="190"/>
        <v>0</v>
      </c>
      <c r="AL112" s="2">
        <f t="shared" si="191"/>
        <v>0</v>
      </c>
      <c r="AM112" s="2">
        <f t="shared" si="192"/>
        <v>1</v>
      </c>
      <c r="AN112" s="2">
        <f t="shared" si="193"/>
        <v>0</v>
      </c>
      <c r="AO112" s="2">
        <f t="shared" si="194"/>
        <v>0</v>
      </c>
      <c r="AP112" s="2">
        <f t="shared" si="195"/>
        <v>1</v>
      </c>
      <c r="AQ112" s="2">
        <f t="shared" si="196"/>
        <v>0</v>
      </c>
      <c r="AR112" s="2">
        <f t="shared" si="197"/>
        <v>0</v>
      </c>
      <c r="AS112" s="2">
        <f t="shared" si="94"/>
        <v>0</v>
      </c>
      <c r="AT112" s="2">
        <f t="shared" si="198"/>
        <v>1</v>
      </c>
      <c r="AU112" s="2">
        <f t="shared" si="199"/>
        <v>0</v>
      </c>
      <c r="AV112" s="2">
        <f t="shared" si="200"/>
        <v>0</v>
      </c>
      <c r="AW112" s="2">
        <f t="shared" si="201"/>
        <v>0</v>
      </c>
      <c r="AX112" s="2">
        <f t="shared" si="202"/>
        <v>1</v>
      </c>
      <c r="AY112" s="2">
        <f t="shared" si="203"/>
        <v>0</v>
      </c>
      <c r="AZ112" s="2">
        <f t="shared" si="204"/>
        <v>0</v>
      </c>
      <c r="BA112" s="2">
        <f t="shared" si="205"/>
        <v>1</v>
      </c>
      <c r="BB112" s="2">
        <f t="shared" si="206"/>
        <v>0</v>
      </c>
      <c r="BC112" s="2">
        <f t="shared" si="207"/>
        <v>0</v>
      </c>
      <c r="BD112" s="2">
        <f t="shared" si="95"/>
        <v>0</v>
      </c>
      <c r="BE112" s="2">
        <f t="shared" si="96"/>
        <v>0</v>
      </c>
      <c r="BF112" s="2">
        <f t="shared" si="97"/>
        <v>0</v>
      </c>
      <c r="BG112" s="2">
        <f t="shared" si="98"/>
        <v>0</v>
      </c>
      <c r="BH112" s="2">
        <f t="shared" si="99"/>
        <v>1</v>
      </c>
      <c r="BI112" s="2">
        <f t="shared" si="100"/>
        <v>0</v>
      </c>
      <c r="BJ112" s="2">
        <f t="shared" si="101"/>
        <v>0</v>
      </c>
      <c r="BK112" s="2">
        <f t="shared" si="102"/>
        <v>1</v>
      </c>
      <c r="BL112" s="2">
        <f t="shared" si="103"/>
        <v>0</v>
      </c>
      <c r="BM112" s="2">
        <f t="shared" si="104"/>
        <v>0</v>
      </c>
      <c r="BN112" s="2">
        <f t="shared" si="105"/>
        <v>0</v>
      </c>
      <c r="BO112" s="2">
        <f t="shared" si="106"/>
        <v>0</v>
      </c>
      <c r="BP112" s="2">
        <f t="shared" si="107"/>
        <v>1</v>
      </c>
      <c r="BQ112" s="2">
        <f t="shared" si="108"/>
        <v>0</v>
      </c>
      <c r="BR112" s="2">
        <f t="shared" si="109"/>
        <v>0</v>
      </c>
      <c r="BS112" s="2">
        <f t="shared" si="110"/>
        <v>0</v>
      </c>
      <c r="BT112" s="2">
        <f t="shared" si="111"/>
        <v>0</v>
      </c>
      <c r="BU112" s="2">
        <f t="shared" si="112"/>
        <v>0</v>
      </c>
      <c r="BV112" s="2">
        <f t="shared" si="113"/>
        <v>0</v>
      </c>
      <c r="BW112" s="2">
        <f t="shared" si="114"/>
        <v>0</v>
      </c>
      <c r="BX112" s="2">
        <f t="shared" si="115"/>
        <v>0</v>
      </c>
      <c r="BY112" s="2">
        <f t="shared" si="116"/>
        <v>0</v>
      </c>
      <c r="BZ112" s="2">
        <f t="shared" si="117"/>
        <v>0</v>
      </c>
      <c r="CA112" s="2">
        <f t="shared" si="118"/>
        <v>0</v>
      </c>
      <c r="CB112" s="2">
        <f t="shared" si="119"/>
        <v>0</v>
      </c>
      <c r="CC112" s="2">
        <f t="shared" si="120"/>
        <v>0</v>
      </c>
      <c r="CD112" s="2">
        <f t="shared" si="121"/>
        <v>0</v>
      </c>
      <c r="CE112" s="2">
        <f t="shared" si="122"/>
        <v>0</v>
      </c>
      <c r="CF112" s="2">
        <f t="shared" si="123"/>
        <v>0</v>
      </c>
      <c r="CG112" s="2">
        <f t="shared" si="124"/>
        <v>0</v>
      </c>
      <c r="CH112" s="2">
        <f t="shared" si="125"/>
        <v>1</v>
      </c>
      <c r="CI112" s="2">
        <f t="shared" si="126"/>
        <v>0</v>
      </c>
      <c r="CJ112" s="2">
        <f t="shared" si="127"/>
        <v>0</v>
      </c>
      <c r="CK112" s="2">
        <f t="shared" si="128"/>
        <v>0</v>
      </c>
      <c r="CL112" s="2">
        <f t="shared" si="129"/>
        <v>1</v>
      </c>
      <c r="CM112" s="2">
        <f t="shared" si="130"/>
        <v>0</v>
      </c>
      <c r="CN112" s="2">
        <f t="shared" si="131"/>
        <v>0</v>
      </c>
      <c r="CO112" s="2">
        <f t="shared" si="132"/>
        <v>0</v>
      </c>
      <c r="CP112" s="2">
        <f t="shared" si="133"/>
        <v>0</v>
      </c>
      <c r="CQ112" s="2">
        <f t="shared" si="134"/>
        <v>0</v>
      </c>
      <c r="CR112" s="2">
        <f t="shared" si="135"/>
        <v>0</v>
      </c>
      <c r="CS112" s="2">
        <f t="shared" si="136"/>
        <v>0</v>
      </c>
      <c r="CT112" s="2">
        <f t="shared" si="137"/>
        <v>0</v>
      </c>
      <c r="CU112" s="2">
        <f t="shared" si="138"/>
        <v>0</v>
      </c>
      <c r="CV112" s="2">
        <f t="shared" si="139"/>
        <v>0</v>
      </c>
      <c r="CW112" s="2">
        <f t="shared" si="140"/>
        <v>0</v>
      </c>
      <c r="CX112" s="2">
        <f t="shared" si="141"/>
        <v>0</v>
      </c>
      <c r="CY112" s="2">
        <f t="shared" si="142"/>
        <v>0</v>
      </c>
      <c r="CZ112" s="2">
        <f t="shared" si="143"/>
        <v>0</v>
      </c>
    </row>
    <row r="113" spans="1:104" ht="69" x14ac:dyDescent="0.3">
      <c r="A113" s="2" t="s">
        <v>468</v>
      </c>
      <c r="B113" s="2" t="s">
        <v>469</v>
      </c>
      <c r="C113" s="2" t="s">
        <v>1243</v>
      </c>
      <c r="D113" s="2">
        <v>5</v>
      </c>
      <c r="E113" s="2" t="s">
        <v>5</v>
      </c>
      <c r="F113" s="2">
        <f t="shared" si="176"/>
        <v>1</v>
      </c>
      <c r="G113" s="2">
        <f t="shared" si="177"/>
        <v>0</v>
      </c>
      <c r="H113" s="2">
        <f t="shared" si="178"/>
        <v>0</v>
      </c>
      <c r="I113" s="2">
        <f t="shared" si="179"/>
        <v>0</v>
      </c>
      <c r="J113" s="2">
        <f t="shared" si="180"/>
        <v>0</v>
      </c>
      <c r="K113" s="2">
        <f t="shared" si="181"/>
        <v>0</v>
      </c>
      <c r="L113" s="2">
        <f t="shared" si="182"/>
        <v>0</v>
      </c>
      <c r="M113" s="2">
        <f t="shared" si="183"/>
        <v>0</v>
      </c>
      <c r="R113" s="2" t="s">
        <v>470</v>
      </c>
      <c r="S113" s="2" t="s">
        <v>108</v>
      </c>
      <c r="V113" s="2" t="s">
        <v>1237</v>
      </c>
      <c r="Y113" s="2">
        <f t="shared" si="88"/>
        <v>0</v>
      </c>
      <c r="Z113" s="2">
        <f t="shared" si="89"/>
        <v>0</v>
      </c>
      <c r="AA113" s="2">
        <f t="shared" si="90"/>
        <v>0</v>
      </c>
      <c r="AB113" s="2">
        <f t="shared" si="91"/>
        <v>0</v>
      </c>
      <c r="AC113" s="2">
        <f t="shared" si="92"/>
        <v>1</v>
      </c>
      <c r="AD113" s="2">
        <f t="shared" si="184"/>
        <v>0</v>
      </c>
      <c r="AE113" s="2">
        <f t="shared" si="93"/>
        <v>0</v>
      </c>
      <c r="AF113" s="2">
        <f t="shared" si="185"/>
        <v>0</v>
      </c>
      <c r="AG113" s="2">
        <f t="shared" si="186"/>
        <v>0</v>
      </c>
      <c r="AH113" s="2">
        <f t="shared" si="187"/>
        <v>0</v>
      </c>
      <c r="AI113" s="2">
        <f t="shared" si="188"/>
        <v>0</v>
      </c>
      <c r="AJ113" s="2">
        <f t="shared" si="189"/>
        <v>0</v>
      </c>
      <c r="AK113" s="2">
        <f t="shared" si="190"/>
        <v>0</v>
      </c>
      <c r="AL113" s="2">
        <f t="shared" si="191"/>
        <v>0</v>
      </c>
      <c r="AM113" s="2">
        <f t="shared" si="192"/>
        <v>0</v>
      </c>
      <c r="AN113" s="2">
        <f t="shared" si="193"/>
        <v>0</v>
      </c>
      <c r="AO113" s="2">
        <f t="shared" si="194"/>
        <v>0</v>
      </c>
      <c r="AP113" s="2">
        <f t="shared" si="195"/>
        <v>0</v>
      </c>
      <c r="AQ113" s="2">
        <f t="shared" si="196"/>
        <v>0</v>
      </c>
      <c r="AR113" s="2">
        <f t="shared" si="197"/>
        <v>0</v>
      </c>
      <c r="AS113" s="2">
        <f t="shared" si="94"/>
        <v>0</v>
      </c>
      <c r="AT113" s="2">
        <f t="shared" si="198"/>
        <v>0</v>
      </c>
      <c r="AU113" s="2">
        <f t="shared" si="199"/>
        <v>0</v>
      </c>
      <c r="AV113" s="2">
        <f t="shared" si="200"/>
        <v>0</v>
      </c>
      <c r="AW113" s="2">
        <f t="shared" si="201"/>
        <v>0</v>
      </c>
      <c r="AX113" s="2">
        <f t="shared" si="202"/>
        <v>0</v>
      </c>
      <c r="AY113" s="2">
        <f t="shared" si="203"/>
        <v>0</v>
      </c>
      <c r="AZ113" s="2">
        <f t="shared" si="204"/>
        <v>0</v>
      </c>
      <c r="BA113" s="2">
        <f t="shared" si="205"/>
        <v>0</v>
      </c>
      <c r="BB113" s="2">
        <f t="shared" si="206"/>
        <v>0</v>
      </c>
      <c r="BC113" s="2">
        <f t="shared" si="207"/>
        <v>0</v>
      </c>
      <c r="BD113" s="2">
        <f t="shared" si="95"/>
        <v>0</v>
      </c>
      <c r="BE113" s="2">
        <f t="shared" si="96"/>
        <v>0</v>
      </c>
      <c r="BF113" s="2">
        <f t="shared" si="97"/>
        <v>0</v>
      </c>
      <c r="BG113" s="2">
        <f t="shared" si="98"/>
        <v>0</v>
      </c>
      <c r="BH113" s="2">
        <f t="shared" si="99"/>
        <v>0</v>
      </c>
      <c r="BI113" s="2">
        <f t="shared" si="100"/>
        <v>0</v>
      </c>
      <c r="BJ113" s="2">
        <f t="shared" si="101"/>
        <v>0</v>
      </c>
      <c r="BK113" s="2">
        <f t="shared" si="102"/>
        <v>0</v>
      </c>
      <c r="BL113" s="2">
        <f t="shared" si="103"/>
        <v>0</v>
      </c>
      <c r="BM113" s="2">
        <f t="shared" si="104"/>
        <v>0</v>
      </c>
      <c r="BN113" s="2">
        <f t="shared" si="105"/>
        <v>0</v>
      </c>
      <c r="BO113" s="2">
        <f t="shared" si="106"/>
        <v>0</v>
      </c>
      <c r="BP113" s="2">
        <f t="shared" si="107"/>
        <v>0</v>
      </c>
      <c r="BQ113" s="2">
        <f t="shared" si="108"/>
        <v>0</v>
      </c>
      <c r="BR113" s="2">
        <f t="shared" si="109"/>
        <v>0</v>
      </c>
      <c r="BS113" s="2">
        <f t="shared" si="110"/>
        <v>0</v>
      </c>
      <c r="BT113" s="2">
        <f t="shared" si="111"/>
        <v>0</v>
      </c>
      <c r="BU113" s="2">
        <f t="shared" si="112"/>
        <v>0</v>
      </c>
      <c r="BV113" s="2">
        <f t="shared" si="113"/>
        <v>0</v>
      </c>
      <c r="BW113" s="2">
        <f t="shared" si="114"/>
        <v>0</v>
      </c>
      <c r="BX113" s="2">
        <f t="shared" si="115"/>
        <v>0</v>
      </c>
      <c r="BY113" s="2">
        <f t="shared" si="116"/>
        <v>0</v>
      </c>
      <c r="BZ113" s="2">
        <f t="shared" si="117"/>
        <v>0</v>
      </c>
      <c r="CA113" s="2">
        <f t="shared" si="118"/>
        <v>0</v>
      </c>
      <c r="CB113" s="2">
        <f t="shared" si="119"/>
        <v>0</v>
      </c>
      <c r="CC113" s="2">
        <f t="shared" si="120"/>
        <v>0</v>
      </c>
      <c r="CD113" s="2">
        <f t="shared" si="121"/>
        <v>0</v>
      </c>
      <c r="CE113" s="2">
        <f t="shared" si="122"/>
        <v>0</v>
      </c>
      <c r="CF113" s="2">
        <f t="shared" si="123"/>
        <v>0</v>
      </c>
      <c r="CG113" s="2">
        <f t="shared" si="124"/>
        <v>0</v>
      </c>
      <c r="CH113" s="2">
        <f t="shared" si="125"/>
        <v>0</v>
      </c>
      <c r="CI113" s="2">
        <f t="shared" si="126"/>
        <v>0</v>
      </c>
      <c r="CJ113" s="2">
        <f t="shared" si="127"/>
        <v>0</v>
      </c>
      <c r="CK113" s="2">
        <f t="shared" si="128"/>
        <v>0</v>
      </c>
      <c r="CL113" s="2">
        <f t="shared" si="129"/>
        <v>0</v>
      </c>
      <c r="CM113" s="2">
        <f t="shared" si="130"/>
        <v>0</v>
      </c>
      <c r="CN113" s="2">
        <f t="shared" si="131"/>
        <v>1</v>
      </c>
      <c r="CO113" s="2">
        <f t="shared" si="132"/>
        <v>0</v>
      </c>
      <c r="CP113" s="2">
        <f t="shared" si="133"/>
        <v>0</v>
      </c>
      <c r="CQ113" s="2">
        <f t="shared" si="134"/>
        <v>0</v>
      </c>
      <c r="CR113" s="2">
        <f t="shared" si="135"/>
        <v>0</v>
      </c>
      <c r="CS113" s="2">
        <f t="shared" si="136"/>
        <v>0</v>
      </c>
      <c r="CT113" s="2">
        <f t="shared" si="137"/>
        <v>0</v>
      </c>
      <c r="CU113" s="2">
        <f t="shared" si="138"/>
        <v>0</v>
      </c>
      <c r="CV113" s="2">
        <f t="shared" si="139"/>
        <v>0</v>
      </c>
      <c r="CW113" s="2">
        <f t="shared" si="140"/>
        <v>0</v>
      </c>
      <c r="CX113" s="2">
        <f t="shared" si="141"/>
        <v>0</v>
      </c>
      <c r="CY113" s="2">
        <f t="shared" si="142"/>
        <v>0</v>
      </c>
      <c r="CZ113" s="2">
        <f t="shared" si="143"/>
        <v>1</v>
      </c>
    </row>
    <row r="114" spans="1:104" ht="138" x14ac:dyDescent="0.3">
      <c r="A114" s="2" t="s">
        <v>472</v>
      </c>
      <c r="B114" s="2" t="s">
        <v>473</v>
      </c>
      <c r="C114" s="2" t="s">
        <v>471</v>
      </c>
      <c r="D114" s="2">
        <v>2</v>
      </c>
      <c r="E114" s="2" t="s">
        <v>6</v>
      </c>
      <c r="F114" s="2">
        <f t="shared" si="176"/>
        <v>0</v>
      </c>
      <c r="G114" s="2">
        <f t="shared" si="177"/>
        <v>1</v>
      </c>
      <c r="H114" s="2">
        <f t="shared" si="178"/>
        <v>0</v>
      </c>
      <c r="I114" s="2">
        <f t="shared" si="179"/>
        <v>0</v>
      </c>
      <c r="J114" s="2">
        <f t="shared" si="180"/>
        <v>0</v>
      </c>
      <c r="K114" s="2">
        <f t="shared" si="181"/>
        <v>0</v>
      </c>
      <c r="L114" s="2">
        <f t="shared" si="182"/>
        <v>0</v>
      </c>
      <c r="M114" s="2">
        <f t="shared" si="183"/>
        <v>0</v>
      </c>
      <c r="N114" s="2" t="s">
        <v>44</v>
      </c>
      <c r="R114" s="2" t="s">
        <v>39</v>
      </c>
      <c r="S114" s="2" t="s">
        <v>63</v>
      </c>
      <c r="T114" s="2" t="s">
        <v>68</v>
      </c>
      <c r="U114" s="2" t="s">
        <v>131</v>
      </c>
      <c r="V114" s="2" t="s">
        <v>1239</v>
      </c>
      <c r="W114" s="2" t="s">
        <v>81</v>
      </c>
      <c r="X114" s="2" t="s">
        <v>88</v>
      </c>
      <c r="Y114" s="2">
        <f t="shared" si="88"/>
        <v>1</v>
      </c>
      <c r="Z114" s="2">
        <f t="shared" si="89"/>
        <v>0</v>
      </c>
      <c r="AA114" s="2">
        <f t="shared" si="90"/>
        <v>0</v>
      </c>
      <c r="AB114" s="2">
        <f t="shared" si="91"/>
        <v>0</v>
      </c>
      <c r="AC114" s="2">
        <f t="shared" si="92"/>
        <v>1</v>
      </c>
      <c r="AD114" s="2">
        <f t="shared" si="184"/>
        <v>1</v>
      </c>
      <c r="AE114" s="2">
        <f t="shared" si="93"/>
        <v>1</v>
      </c>
      <c r="AF114" s="2">
        <f t="shared" si="185"/>
        <v>0</v>
      </c>
      <c r="AG114" s="2">
        <f t="shared" si="186"/>
        <v>0</v>
      </c>
      <c r="AH114" s="2">
        <f t="shared" si="187"/>
        <v>0</v>
      </c>
      <c r="AI114" s="2">
        <f t="shared" si="188"/>
        <v>1</v>
      </c>
      <c r="AJ114" s="2">
        <f t="shared" si="189"/>
        <v>0</v>
      </c>
      <c r="AK114" s="2">
        <f t="shared" si="190"/>
        <v>0</v>
      </c>
      <c r="AL114" s="2">
        <f t="shared" si="191"/>
        <v>0</v>
      </c>
      <c r="AM114" s="2">
        <f t="shared" si="192"/>
        <v>1</v>
      </c>
      <c r="AN114" s="2">
        <f t="shared" si="193"/>
        <v>0</v>
      </c>
      <c r="AO114" s="2">
        <f t="shared" si="194"/>
        <v>0</v>
      </c>
      <c r="AP114" s="2">
        <f t="shared" si="195"/>
        <v>1</v>
      </c>
      <c r="AQ114" s="2">
        <f t="shared" si="196"/>
        <v>0</v>
      </c>
      <c r="AR114" s="2">
        <f t="shared" si="197"/>
        <v>0</v>
      </c>
      <c r="AS114" s="2">
        <f t="shared" si="94"/>
        <v>0</v>
      </c>
      <c r="AT114" s="2">
        <f t="shared" si="198"/>
        <v>1</v>
      </c>
      <c r="AU114" s="2">
        <f t="shared" si="199"/>
        <v>0</v>
      </c>
      <c r="AV114" s="2">
        <f t="shared" si="200"/>
        <v>0</v>
      </c>
      <c r="AW114" s="2">
        <f t="shared" si="201"/>
        <v>0</v>
      </c>
      <c r="AX114" s="2">
        <f t="shared" si="202"/>
        <v>0</v>
      </c>
      <c r="AY114" s="2">
        <f t="shared" si="203"/>
        <v>0</v>
      </c>
      <c r="AZ114" s="2">
        <f t="shared" si="204"/>
        <v>0</v>
      </c>
      <c r="BA114" s="2">
        <f t="shared" si="205"/>
        <v>1</v>
      </c>
      <c r="BB114" s="2">
        <f t="shared" si="206"/>
        <v>0</v>
      </c>
      <c r="BC114" s="2">
        <f t="shared" si="207"/>
        <v>0</v>
      </c>
      <c r="BD114" s="2">
        <f t="shared" si="95"/>
        <v>0</v>
      </c>
      <c r="BE114" s="2">
        <f t="shared" si="96"/>
        <v>0</v>
      </c>
      <c r="BF114" s="2">
        <f t="shared" si="97"/>
        <v>0</v>
      </c>
      <c r="BG114" s="2">
        <f t="shared" si="98"/>
        <v>0</v>
      </c>
      <c r="BH114" s="2">
        <f t="shared" si="99"/>
        <v>1</v>
      </c>
      <c r="BI114" s="2">
        <f t="shared" si="100"/>
        <v>0</v>
      </c>
      <c r="BJ114" s="2">
        <f t="shared" si="101"/>
        <v>0</v>
      </c>
      <c r="BK114" s="2">
        <f t="shared" si="102"/>
        <v>0</v>
      </c>
      <c r="BL114" s="2">
        <f t="shared" si="103"/>
        <v>0</v>
      </c>
      <c r="BM114" s="2">
        <f t="shared" si="104"/>
        <v>0</v>
      </c>
      <c r="BN114" s="2">
        <f t="shared" si="105"/>
        <v>0</v>
      </c>
      <c r="BO114" s="2">
        <f t="shared" si="106"/>
        <v>0</v>
      </c>
      <c r="BP114" s="2">
        <f t="shared" si="107"/>
        <v>0</v>
      </c>
      <c r="BQ114" s="2">
        <f t="shared" si="108"/>
        <v>0</v>
      </c>
      <c r="BR114" s="2">
        <f t="shared" si="109"/>
        <v>0</v>
      </c>
      <c r="BS114" s="2">
        <f t="shared" si="110"/>
        <v>0</v>
      </c>
      <c r="BT114" s="2">
        <f t="shared" si="111"/>
        <v>0</v>
      </c>
      <c r="BU114" s="2">
        <f t="shared" si="112"/>
        <v>0</v>
      </c>
      <c r="BV114" s="2">
        <f t="shared" si="113"/>
        <v>0</v>
      </c>
      <c r="BW114" s="2">
        <f t="shared" si="114"/>
        <v>0</v>
      </c>
      <c r="BX114" s="2">
        <f t="shared" si="115"/>
        <v>0</v>
      </c>
      <c r="BY114" s="2">
        <f t="shared" si="116"/>
        <v>0</v>
      </c>
      <c r="BZ114" s="2">
        <f t="shared" si="117"/>
        <v>0</v>
      </c>
      <c r="CA114" s="2">
        <f t="shared" si="118"/>
        <v>0</v>
      </c>
      <c r="CB114" s="2">
        <f t="shared" si="119"/>
        <v>0</v>
      </c>
      <c r="CC114" s="2">
        <f t="shared" si="120"/>
        <v>0</v>
      </c>
      <c r="CD114" s="2">
        <f t="shared" si="121"/>
        <v>0</v>
      </c>
      <c r="CE114" s="2">
        <f t="shared" si="122"/>
        <v>0</v>
      </c>
      <c r="CF114" s="2">
        <f t="shared" si="123"/>
        <v>0</v>
      </c>
      <c r="CG114" s="2">
        <f t="shared" si="124"/>
        <v>0</v>
      </c>
      <c r="CH114" s="2">
        <f t="shared" si="125"/>
        <v>0</v>
      </c>
      <c r="CI114" s="2">
        <f t="shared" si="126"/>
        <v>0</v>
      </c>
      <c r="CJ114" s="2">
        <f t="shared" si="127"/>
        <v>0</v>
      </c>
      <c r="CK114" s="2">
        <f t="shared" si="128"/>
        <v>0</v>
      </c>
      <c r="CL114" s="2">
        <f t="shared" si="129"/>
        <v>0</v>
      </c>
      <c r="CM114" s="2">
        <f t="shared" si="130"/>
        <v>0</v>
      </c>
      <c r="CN114" s="2">
        <f t="shared" si="131"/>
        <v>0</v>
      </c>
      <c r="CO114" s="2">
        <f t="shared" si="132"/>
        <v>0</v>
      </c>
      <c r="CP114" s="2">
        <f t="shared" si="133"/>
        <v>0</v>
      </c>
      <c r="CQ114" s="2">
        <f t="shared" si="134"/>
        <v>0</v>
      </c>
      <c r="CR114" s="2">
        <f t="shared" si="135"/>
        <v>0</v>
      </c>
      <c r="CS114" s="2">
        <f t="shared" si="136"/>
        <v>0</v>
      </c>
      <c r="CT114" s="2">
        <f t="shared" si="137"/>
        <v>0</v>
      </c>
      <c r="CU114" s="2">
        <f t="shared" si="138"/>
        <v>0</v>
      </c>
      <c r="CV114" s="2">
        <f t="shared" si="139"/>
        <v>0</v>
      </c>
      <c r="CW114" s="2">
        <f t="shared" si="140"/>
        <v>0</v>
      </c>
      <c r="CX114" s="2">
        <f t="shared" si="141"/>
        <v>0</v>
      </c>
      <c r="CY114" s="2">
        <f t="shared" si="142"/>
        <v>0</v>
      </c>
      <c r="CZ114" s="2">
        <f t="shared" si="143"/>
        <v>1</v>
      </c>
    </row>
    <row r="115" spans="1:104" ht="82.8" x14ac:dyDescent="0.3">
      <c r="A115" s="2" t="s">
        <v>474</v>
      </c>
      <c r="B115" s="2" t="s">
        <v>1188</v>
      </c>
      <c r="C115" s="2" t="s">
        <v>471</v>
      </c>
      <c r="D115" s="2">
        <v>2</v>
      </c>
      <c r="E115" s="2" t="s">
        <v>6</v>
      </c>
      <c r="F115" s="2">
        <f t="shared" ref="F115:F123" si="208">IF(ISNUMBER(SEARCH("Energy", E115)), 1, 0)</f>
        <v>0</v>
      </c>
      <c r="G115" s="2">
        <f t="shared" ref="G115:G123" si="209">IF(ISNUMBER(SEARCH("Housing", E115)), 1, 0)</f>
        <v>1</v>
      </c>
      <c r="H115" s="2">
        <f t="shared" ref="H115:H123" si="210">IF(ISNUMBER(SEARCH("Mobility", E115)), 1, 0)</f>
        <v>0</v>
      </c>
      <c r="I115" s="2">
        <f t="shared" ref="I115:I123" si="211">IF(ISNUMBER(SEARCH("Industry", E115)), 1, 0)</f>
        <v>0</v>
      </c>
      <c r="J115" s="2">
        <f t="shared" ref="J115:J123" si="212">IF(ISNUMBER(SEARCH("Agri", E115)), 1, 0)</f>
        <v>0</v>
      </c>
      <c r="K115" s="2">
        <f t="shared" ref="K115:K123" si="213">IF(ISNUMBER(SEARCH("LULUCF", E115)), 1, 0)</f>
        <v>0</v>
      </c>
      <c r="L115" s="2">
        <f t="shared" ref="L115:L123" si="214">IF(OR(ISNUMBER(SEARCH("Waste", E115)), ISNUMBER(SEARCH("Other", E115))), 1, 0)</f>
        <v>0</v>
      </c>
      <c r="M115" s="2">
        <f t="shared" ref="M115:M123" si="215">IF(ISNUMBER(SEARCH("Cross", E115)), 1, 0)</f>
        <v>0</v>
      </c>
      <c r="N115" s="2" t="s">
        <v>22</v>
      </c>
      <c r="S115" s="2" t="s">
        <v>108</v>
      </c>
      <c r="V115" s="2" t="s">
        <v>1239</v>
      </c>
      <c r="W115" s="2" t="s">
        <v>80</v>
      </c>
      <c r="X115" s="2" t="s">
        <v>88</v>
      </c>
      <c r="Y115" s="2">
        <f t="shared" si="88"/>
        <v>1</v>
      </c>
      <c r="Z115" s="2">
        <f t="shared" si="89"/>
        <v>0</v>
      </c>
      <c r="AA115" s="2">
        <f t="shared" si="90"/>
        <v>0</v>
      </c>
      <c r="AB115" s="2">
        <f t="shared" si="91"/>
        <v>0</v>
      </c>
      <c r="AC115" s="2">
        <f t="shared" si="92"/>
        <v>0</v>
      </c>
      <c r="AD115" s="2">
        <f t="shared" ref="AD115:AD123" si="216">IF(S115="Direct", 1, 0)</f>
        <v>0</v>
      </c>
      <c r="AE115" s="2">
        <f t="shared" si="93"/>
        <v>1</v>
      </c>
      <c r="AF115" s="2">
        <f t="shared" ref="AF115:AF123" si="217">IF(ISNUMBER(SEARCH("Population", T115)), 1, 0)</f>
        <v>0</v>
      </c>
      <c r="AG115" s="2">
        <f t="shared" ref="AG115:AG123" si="218">IF(ISNUMBER(SEARCH("Sufficiency", T115)), 1, 0)</f>
        <v>0</v>
      </c>
      <c r="AH115" s="2">
        <f t="shared" ref="AH115:AH123" si="219">IF(ISNUMBER(SEARCH("Efficiency", T115)), 1, 0)</f>
        <v>0</v>
      </c>
      <c r="AI115" s="2">
        <f t="shared" ref="AI115:AI123" si="220">IF(ISNUMBER(SEARCH("Consistency", T115)), 1, 0)</f>
        <v>0</v>
      </c>
      <c r="AJ115" s="2">
        <f t="shared" ref="AJ115:AJ123" si="221">IF(ISNUMBER(SEARCH("Regeneration", T115)), 1, 0)</f>
        <v>0</v>
      </c>
      <c r="AK115" s="2">
        <f t="shared" ref="AK115:AK123" si="222">IF(ISNUMBER(SEARCH("Population", U115)), 1, 0)</f>
        <v>0</v>
      </c>
      <c r="AL115" s="2">
        <f t="shared" ref="AL115:AL123" si="223">IF(ISNUMBER(SEARCH("targeted", U115)), 1, 0)</f>
        <v>0</v>
      </c>
      <c r="AM115" s="2">
        <f t="shared" ref="AM115:AM123" si="224">IF(ISNUMBER(SEARCH("direct", U115)), 1, 0)</f>
        <v>0</v>
      </c>
      <c r="AN115" s="2">
        <f t="shared" ref="AN115:AN123" si="225">IF(ISNUMBER(SEARCH("mediated", U115)), 1, 0)</f>
        <v>0</v>
      </c>
      <c r="AO115" s="2">
        <f t="shared" ref="AO115:AO123" si="226">IF(ISNUMBER(SEARCH("equalization", U115)), 1, 0)</f>
        <v>0</v>
      </c>
      <c r="AP115" s="2">
        <f t="shared" ref="AP115:AP123" si="227">IF(ISNUMBER(SEARCH("eco-efficiency", U115)), 1, 0)</f>
        <v>0</v>
      </c>
      <c r="AQ115" s="2">
        <f t="shared" ref="AQ115:AQ123" si="228">IF(ISNUMBER(SEARCH("impact", U115)), 1, 0)</f>
        <v>0</v>
      </c>
      <c r="AR115" s="2">
        <f t="shared" ref="AR115:AR123" si="229">IF(ISNUMBER(SEARCH("goals", W115)), 1, 0)</f>
        <v>1</v>
      </c>
      <c r="AS115" s="2">
        <f t="shared" si="94"/>
        <v>0</v>
      </c>
      <c r="AT115" s="2">
        <f t="shared" ref="AT115:AT123" si="230">IF(ISNUMBER(SEARCH("structural change", W115)), 1, 0)</f>
        <v>0</v>
      </c>
      <c r="AU115" s="2">
        <f t="shared" ref="AU115:AU123" si="231">IF(ISNUMBER(SEARCH("transfer of responsibility", X115)), 1, 0)</f>
        <v>0</v>
      </c>
      <c r="AV115" s="2">
        <f t="shared" ref="AV115:AV123" si="232">IF(ISNUMBER(SEARCH("international competition", X115)), 1, 0)</f>
        <v>0</v>
      </c>
      <c r="AW115" s="2">
        <f t="shared" ref="AW115:AW123" si="233">IF(ISNUMBER(SEARCH("legal form", X115)), 1, 0)</f>
        <v>0</v>
      </c>
      <c r="AX115" s="2">
        <f t="shared" ref="AX115:AX123" si="234">IF(ISNUMBER(SEARCH("infrastructure", X115)), 1, 0)</f>
        <v>0</v>
      </c>
      <c r="AY115" s="2">
        <f t="shared" ref="AY115:AY123" si="235">IF(ISNUMBER(SEARCH("property", X115)), 1, 0)</f>
        <v>0</v>
      </c>
      <c r="AZ115" s="2">
        <f t="shared" ref="AZ115:AZ123" si="236">IF(ISNUMBER(SEARCH("markets", X115)), 1, 0)</f>
        <v>0</v>
      </c>
      <c r="BA115" s="2">
        <f t="shared" ref="BA115:BA123" si="237">IF(ISNUMBER(SEARCH("Transformation governance", X115)), 1, 0)</f>
        <v>1</v>
      </c>
      <c r="BB115" s="2">
        <f t="shared" ref="BB115:BB123" si="238">IF(ISNUMBER(SEARCH("growth", X115)), 1, 0)</f>
        <v>0</v>
      </c>
      <c r="BC115" s="2">
        <f t="shared" ref="BC115:BC123" si="239">IF(ISNUMBER(SEARCH("Financ", X115)), 1, 0)</f>
        <v>0</v>
      </c>
      <c r="BD115" s="2">
        <f t="shared" si="95"/>
        <v>0</v>
      </c>
      <c r="BE115" s="2">
        <f t="shared" si="96"/>
        <v>0</v>
      </c>
      <c r="BF115" s="2">
        <f t="shared" si="97"/>
        <v>0</v>
      </c>
      <c r="BG115" s="2">
        <f t="shared" si="98"/>
        <v>0</v>
      </c>
      <c r="BH115" s="2">
        <f t="shared" si="99"/>
        <v>0</v>
      </c>
      <c r="BI115" s="2">
        <f t="shared" si="100"/>
        <v>0</v>
      </c>
      <c r="BJ115" s="2">
        <f t="shared" si="101"/>
        <v>0</v>
      </c>
      <c r="BK115" s="2">
        <f t="shared" si="102"/>
        <v>0</v>
      </c>
      <c r="BL115" s="2">
        <f t="shared" si="103"/>
        <v>0</v>
      </c>
      <c r="BM115" s="2">
        <f t="shared" si="104"/>
        <v>0</v>
      </c>
      <c r="BN115" s="2">
        <f t="shared" si="105"/>
        <v>0</v>
      </c>
      <c r="BO115" s="2">
        <f t="shared" si="106"/>
        <v>1</v>
      </c>
      <c r="BP115" s="2">
        <f t="shared" si="107"/>
        <v>0</v>
      </c>
      <c r="BQ115" s="2">
        <f t="shared" si="108"/>
        <v>0</v>
      </c>
      <c r="BR115" s="2">
        <f t="shared" si="109"/>
        <v>0</v>
      </c>
      <c r="BS115" s="2">
        <f t="shared" si="110"/>
        <v>0</v>
      </c>
      <c r="BT115" s="2">
        <f t="shared" si="111"/>
        <v>0</v>
      </c>
      <c r="BU115" s="2">
        <f t="shared" si="112"/>
        <v>0</v>
      </c>
      <c r="BV115" s="2">
        <f t="shared" si="113"/>
        <v>0</v>
      </c>
      <c r="BW115" s="2">
        <f t="shared" si="114"/>
        <v>0</v>
      </c>
      <c r="BX115" s="2">
        <f t="shared" si="115"/>
        <v>0</v>
      </c>
      <c r="BY115" s="2">
        <f t="shared" si="116"/>
        <v>0</v>
      </c>
      <c r="BZ115" s="2">
        <f t="shared" si="117"/>
        <v>0</v>
      </c>
      <c r="CA115" s="2">
        <f t="shared" si="118"/>
        <v>0</v>
      </c>
      <c r="CB115" s="2">
        <f t="shared" si="119"/>
        <v>0</v>
      </c>
      <c r="CC115" s="2">
        <f t="shared" si="120"/>
        <v>0</v>
      </c>
      <c r="CD115" s="2">
        <f t="shared" si="121"/>
        <v>0</v>
      </c>
      <c r="CE115" s="2">
        <f t="shared" si="122"/>
        <v>0</v>
      </c>
      <c r="CF115" s="2">
        <f t="shared" si="123"/>
        <v>0</v>
      </c>
      <c r="CG115" s="2">
        <f t="shared" si="124"/>
        <v>0</v>
      </c>
      <c r="CH115" s="2">
        <f t="shared" si="125"/>
        <v>0</v>
      </c>
      <c r="CI115" s="2">
        <f t="shared" si="126"/>
        <v>0</v>
      </c>
      <c r="CJ115" s="2">
        <f t="shared" si="127"/>
        <v>0</v>
      </c>
      <c r="CK115" s="2">
        <f t="shared" si="128"/>
        <v>0</v>
      </c>
      <c r="CL115" s="2">
        <f t="shared" si="129"/>
        <v>0</v>
      </c>
      <c r="CM115" s="2">
        <f t="shared" si="130"/>
        <v>0</v>
      </c>
      <c r="CN115" s="2">
        <f t="shared" si="131"/>
        <v>0</v>
      </c>
      <c r="CO115" s="2">
        <f t="shared" si="132"/>
        <v>0</v>
      </c>
      <c r="CP115" s="2">
        <f t="shared" si="133"/>
        <v>0</v>
      </c>
      <c r="CQ115" s="2">
        <f t="shared" si="134"/>
        <v>0</v>
      </c>
      <c r="CR115" s="2">
        <f t="shared" si="135"/>
        <v>0</v>
      </c>
      <c r="CS115" s="2">
        <f t="shared" si="136"/>
        <v>0</v>
      </c>
      <c r="CT115" s="2">
        <f t="shared" si="137"/>
        <v>0</v>
      </c>
      <c r="CU115" s="2">
        <f t="shared" si="138"/>
        <v>0</v>
      </c>
      <c r="CV115" s="2">
        <f t="shared" si="139"/>
        <v>0</v>
      </c>
      <c r="CW115" s="2">
        <f t="shared" si="140"/>
        <v>0</v>
      </c>
      <c r="CX115" s="2">
        <f t="shared" si="141"/>
        <v>0</v>
      </c>
      <c r="CY115" s="2">
        <f t="shared" si="142"/>
        <v>0</v>
      </c>
      <c r="CZ115" s="2">
        <f t="shared" si="143"/>
        <v>0</v>
      </c>
    </row>
    <row r="116" spans="1:104" ht="124.2" x14ac:dyDescent="0.3">
      <c r="A116" s="2" t="s">
        <v>1189</v>
      </c>
      <c r="B116" s="2" t="s">
        <v>1190</v>
      </c>
      <c r="C116" s="2" t="s">
        <v>471</v>
      </c>
      <c r="D116" s="2" t="s">
        <v>481</v>
      </c>
      <c r="E116" s="2" t="s">
        <v>6</v>
      </c>
      <c r="F116" s="2">
        <f t="shared" si="208"/>
        <v>0</v>
      </c>
      <c r="G116" s="2">
        <f t="shared" si="209"/>
        <v>1</v>
      </c>
      <c r="H116" s="2">
        <f t="shared" si="210"/>
        <v>0</v>
      </c>
      <c r="I116" s="2">
        <f t="shared" si="211"/>
        <v>0</v>
      </c>
      <c r="J116" s="2">
        <f t="shared" si="212"/>
        <v>0</v>
      </c>
      <c r="K116" s="2">
        <f t="shared" si="213"/>
        <v>0</v>
      </c>
      <c r="L116" s="2">
        <f t="shared" si="214"/>
        <v>0</v>
      </c>
      <c r="M116" s="2">
        <f t="shared" si="215"/>
        <v>0</v>
      </c>
      <c r="N116" s="2" t="s">
        <v>1083</v>
      </c>
      <c r="P116" s="2" t="s">
        <v>476</v>
      </c>
      <c r="R116" s="2" t="s">
        <v>477</v>
      </c>
      <c r="S116" s="2" t="s">
        <v>108</v>
      </c>
      <c r="V116" s="2" t="s">
        <v>1239</v>
      </c>
      <c r="W116" s="2" t="s">
        <v>80</v>
      </c>
      <c r="X116" s="2" t="s">
        <v>475</v>
      </c>
      <c r="Y116" s="2">
        <f t="shared" si="88"/>
        <v>1</v>
      </c>
      <c r="Z116" s="2">
        <f t="shared" si="89"/>
        <v>0</v>
      </c>
      <c r="AA116" s="2">
        <f t="shared" si="90"/>
        <v>1</v>
      </c>
      <c r="AB116" s="2">
        <f t="shared" si="91"/>
        <v>0</v>
      </c>
      <c r="AC116" s="2">
        <f t="shared" si="92"/>
        <v>1</v>
      </c>
      <c r="AD116" s="2">
        <f t="shared" si="216"/>
        <v>0</v>
      </c>
      <c r="AE116" s="2">
        <f t="shared" si="93"/>
        <v>1</v>
      </c>
      <c r="AF116" s="2">
        <f t="shared" si="217"/>
        <v>0</v>
      </c>
      <c r="AG116" s="2">
        <f t="shared" si="218"/>
        <v>0</v>
      </c>
      <c r="AH116" s="2">
        <f t="shared" si="219"/>
        <v>0</v>
      </c>
      <c r="AI116" s="2">
        <f t="shared" si="220"/>
        <v>0</v>
      </c>
      <c r="AJ116" s="2">
        <f t="shared" si="221"/>
        <v>0</v>
      </c>
      <c r="AK116" s="2">
        <f t="shared" si="222"/>
        <v>0</v>
      </c>
      <c r="AL116" s="2">
        <f t="shared" si="223"/>
        <v>0</v>
      </c>
      <c r="AM116" s="2">
        <f t="shared" si="224"/>
        <v>0</v>
      </c>
      <c r="AN116" s="2">
        <f t="shared" si="225"/>
        <v>0</v>
      </c>
      <c r="AO116" s="2">
        <f t="shared" si="226"/>
        <v>0</v>
      </c>
      <c r="AP116" s="2">
        <f t="shared" si="227"/>
        <v>0</v>
      </c>
      <c r="AQ116" s="2">
        <f t="shared" si="228"/>
        <v>0</v>
      </c>
      <c r="AR116" s="2">
        <f t="shared" si="229"/>
        <v>1</v>
      </c>
      <c r="AS116" s="2">
        <f t="shared" si="94"/>
        <v>0</v>
      </c>
      <c r="AT116" s="2">
        <f t="shared" si="230"/>
        <v>0</v>
      </c>
      <c r="AU116" s="2">
        <f t="shared" si="231"/>
        <v>0</v>
      </c>
      <c r="AV116" s="2">
        <f t="shared" si="232"/>
        <v>0</v>
      </c>
      <c r="AW116" s="2">
        <f t="shared" si="233"/>
        <v>0</v>
      </c>
      <c r="AX116" s="2">
        <f t="shared" si="234"/>
        <v>1</v>
      </c>
      <c r="AY116" s="2">
        <f t="shared" si="235"/>
        <v>0</v>
      </c>
      <c r="AZ116" s="2">
        <f t="shared" si="236"/>
        <v>0</v>
      </c>
      <c r="BA116" s="2">
        <f t="shared" si="237"/>
        <v>1</v>
      </c>
      <c r="BB116" s="2">
        <f t="shared" si="238"/>
        <v>0</v>
      </c>
      <c r="BC116" s="2">
        <f t="shared" si="239"/>
        <v>0</v>
      </c>
      <c r="BD116" s="2">
        <f t="shared" si="95"/>
        <v>0</v>
      </c>
      <c r="BE116" s="2">
        <f t="shared" si="96"/>
        <v>1</v>
      </c>
      <c r="BF116" s="2">
        <f t="shared" si="97"/>
        <v>0</v>
      </c>
      <c r="BG116" s="2">
        <f t="shared" si="98"/>
        <v>1</v>
      </c>
      <c r="BH116" s="2">
        <f t="shared" si="99"/>
        <v>1</v>
      </c>
      <c r="BI116" s="2">
        <f t="shared" si="100"/>
        <v>0</v>
      </c>
      <c r="BJ116" s="2">
        <f t="shared" si="101"/>
        <v>0</v>
      </c>
      <c r="BK116" s="2">
        <f t="shared" si="102"/>
        <v>1</v>
      </c>
      <c r="BL116" s="2">
        <f t="shared" si="103"/>
        <v>0</v>
      </c>
      <c r="BM116" s="2">
        <f t="shared" si="104"/>
        <v>1</v>
      </c>
      <c r="BN116" s="2">
        <f t="shared" si="105"/>
        <v>0</v>
      </c>
      <c r="BO116" s="2">
        <f t="shared" si="106"/>
        <v>1</v>
      </c>
      <c r="BP116" s="2">
        <f t="shared" si="107"/>
        <v>1</v>
      </c>
      <c r="BQ116" s="2">
        <f t="shared" si="108"/>
        <v>0</v>
      </c>
      <c r="BR116" s="2">
        <f t="shared" si="109"/>
        <v>1</v>
      </c>
      <c r="BS116" s="2">
        <f t="shared" si="110"/>
        <v>1</v>
      </c>
      <c r="BT116" s="2">
        <f t="shared" si="111"/>
        <v>0</v>
      </c>
      <c r="BU116" s="2">
        <f t="shared" si="112"/>
        <v>0</v>
      </c>
      <c r="BV116" s="2">
        <f t="shared" si="113"/>
        <v>0</v>
      </c>
      <c r="BW116" s="2">
        <f t="shared" si="114"/>
        <v>0</v>
      </c>
      <c r="BX116" s="2">
        <f t="shared" si="115"/>
        <v>0</v>
      </c>
      <c r="BY116" s="2">
        <f t="shared" si="116"/>
        <v>0</v>
      </c>
      <c r="BZ116" s="2">
        <f t="shared" si="117"/>
        <v>0</v>
      </c>
      <c r="CA116" s="2">
        <f t="shared" si="118"/>
        <v>0</v>
      </c>
      <c r="CB116" s="2">
        <f t="shared" si="119"/>
        <v>0</v>
      </c>
      <c r="CC116" s="2">
        <f t="shared" si="120"/>
        <v>0</v>
      </c>
      <c r="CD116" s="2">
        <f t="shared" si="121"/>
        <v>0</v>
      </c>
      <c r="CE116" s="2">
        <f t="shared" si="122"/>
        <v>0</v>
      </c>
      <c r="CF116" s="2">
        <f t="shared" si="123"/>
        <v>0</v>
      </c>
      <c r="CG116" s="2">
        <f t="shared" si="124"/>
        <v>0</v>
      </c>
      <c r="CH116" s="2">
        <f t="shared" si="125"/>
        <v>1</v>
      </c>
      <c r="CI116" s="2">
        <f t="shared" si="126"/>
        <v>0</v>
      </c>
      <c r="CJ116" s="2">
        <f t="shared" si="127"/>
        <v>0</v>
      </c>
      <c r="CK116" s="2">
        <f t="shared" si="128"/>
        <v>0</v>
      </c>
      <c r="CL116" s="2">
        <f t="shared" si="129"/>
        <v>1</v>
      </c>
      <c r="CM116" s="2">
        <f t="shared" si="130"/>
        <v>0</v>
      </c>
      <c r="CN116" s="2">
        <f t="shared" si="131"/>
        <v>1</v>
      </c>
      <c r="CO116" s="2">
        <f t="shared" si="132"/>
        <v>0</v>
      </c>
      <c r="CP116" s="2">
        <f t="shared" si="133"/>
        <v>0</v>
      </c>
      <c r="CQ116" s="2">
        <f t="shared" si="134"/>
        <v>0</v>
      </c>
      <c r="CR116" s="2">
        <f t="shared" si="135"/>
        <v>0</v>
      </c>
      <c r="CS116" s="2">
        <f t="shared" si="136"/>
        <v>0</v>
      </c>
      <c r="CT116" s="2">
        <f t="shared" si="137"/>
        <v>0</v>
      </c>
      <c r="CU116" s="2">
        <f t="shared" si="138"/>
        <v>0</v>
      </c>
      <c r="CV116" s="2">
        <f t="shared" si="139"/>
        <v>0</v>
      </c>
      <c r="CW116" s="2">
        <f t="shared" si="140"/>
        <v>0</v>
      </c>
      <c r="CX116" s="2">
        <f t="shared" si="141"/>
        <v>0</v>
      </c>
      <c r="CY116" s="2">
        <f t="shared" si="142"/>
        <v>0</v>
      </c>
      <c r="CZ116" s="2">
        <f t="shared" si="143"/>
        <v>1</v>
      </c>
    </row>
    <row r="117" spans="1:104" ht="96.6" x14ac:dyDescent="0.3">
      <c r="A117" s="2" t="s">
        <v>478</v>
      </c>
      <c r="B117" s="2" t="s">
        <v>479</v>
      </c>
      <c r="C117" s="2" t="s">
        <v>471</v>
      </c>
      <c r="D117" s="2" t="s">
        <v>480</v>
      </c>
      <c r="E117" s="2" t="s">
        <v>6</v>
      </c>
      <c r="F117" s="2">
        <f t="shared" si="208"/>
        <v>0</v>
      </c>
      <c r="G117" s="2">
        <f t="shared" si="209"/>
        <v>1</v>
      </c>
      <c r="H117" s="2">
        <f t="shared" si="210"/>
        <v>0</v>
      </c>
      <c r="I117" s="2">
        <f t="shared" si="211"/>
        <v>0</v>
      </c>
      <c r="J117" s="2">
        <f t="shared" si="212"/>
        <v>0</v>
      </c>
      <c r="K117" s="2">
        <f t="shared" si="213"/>
        <v>0</v>
      </c>
      <c r="L117" s="2">
        <f t="shared" si="214"/>
        <v>0</v>
      </c>
      <c r="M117" s="2">
        <f t="shared" si="215"/>
        <v>0</v>
      </c>
      <c r="N117" s="2" t="s">
        <v>1191</v>
      </c>
      <c r="R117" s="2" t="s">
        <v>59</v>
      </c>
      <c r="S117" s="2" t="s">
        <v>108</v>
      </c>
      <c r="V117" s="2" t="s">
        <v>1239</v>
      </c>
      <c r="W117" s="2" t="s">
        <v>81</v>
      </c>
      <c r="X117" s="2" t="s">
        <v>475</v>
      </c>
      <c r="Y117" s="2">
        <f t="shared" si="88"/>
        <v>1</v>
      </c>
      <c r="Z117" s="2">
        <f t="shared" si="89"/>
        <v>0</v>
      </c>
      <c r="AA117" s="2">
        <f t="shared" si="90"/>
        <v>0</v>
      </c>
      <c r="AB117" s="2">
        <f t="shared" si="91"/>
        <v>0</v>
      </c>
      <c r="AC117" s="2">
        <f t="shared" si="92"/>
        <v>1</v>
      </c>
      <c r="AD117" s="2">
        <f t="shared" si="216"/>
        <v>0</v>
      </c>
      <c r="AE117" s="2">
        <f t="shared" si="93"/>
        <v>1</v>
      </c>
      <c r="AF117" s="2">
        <f t="shared" si="217"/>
        <v>0</v>
      </c>
      <c r="AG117" s="2">
        <f t="shared" si="218"/>
        <v>0</v>
      </c>
      <c r="AH117" s="2">
        <f t="shared" si="219"/>
        <v>0</v>
      </c>
      <c r="AI117" s="2">
        <f t="shared" si="220"/>
        <v>0</v>
      </c>
      <c r="AJ117" s="2">
        <f t="shared" si="221"/>
        <v>0</v>
      </c>
      <c r="AK117" s="2">
        <f t="shared" si="222"/>
        <v>0</v>
      </c>
      <c r="AL117" s="2">
        <f t="shared" si="223"/>
        <v>0</v>
      </c>
      <c r="AM117" s="2">
        <f t="shared" si="224"/>
        <v>0</v>
      </c>
      <c r="AN117" s="2">
        <f t="shared" si="225"/>
        <v>0</v>
      </c>
      <c r="AO117" s="2">
        <f t="shared" si="226"/>
        <v>0</v>
      </c>
      <c r="AP117" s="2">
        <f t="shared" si="227"/>
        <v>0</v>
      </c>
      <c r="AQ117" s="2">
        <f t="shared" si="228"/>
        <v>0</v>
      </c>
      <c r="AR117" s="2">
        <f t="shared" si="229"/>
        <v>0</v>
      </c>
      <c r="AS117" s="2">
        <f t="shared" si="94"/>
        <v>0</v>
      </c>
      <c r="AT117" s="2">
        <f t="shared" si="230"/>
        <v>1</v>
      </c>
      <c r="AU117" s="2">
        <f t="shared" si="231"/>
        <v>0</v>
      </c>
      <c r="AV117" s="2">
        <f t="shared" si="232"/>
        <v>0</v>
      </c>
      <c r="AW117" s="2">
        <f t="shared" si="233"/>
        <v>0</v>
      </c>
      <c r="AX117" s="2">
        <f t="shared" si="234"/>
        <v>1</v>
      </c>
      <c r="AY117" s="2">
        <f t="shared" si="235"/>
        <v>0</v>
      </c>
      <c r="AZ117" s="2">
        <f t="shared" si="236"/>
        <v>0</v>
      </c>
      <c r="BA117" s="2">
        <f t="shared" si="237"/>
        <v>1</v>
      </c>
      <c r="BB117" s="2">
        <f t="shared" si="238"/>
        <v>0</v>
      </c>
      <c r="BC117" s="2">
        <f t="shared" si="239"/>
        <v>0</v>
      </c>
      <c r="BD117" s="2">
        <f t="shared" si="95"/>
        <v>0</v>
      </c>
      <c r="BE117" s="2">
        <f t="shared" si="96"/>
        <v>0</v>
      </c>
      <c r="BF117" s="2">
        <f t="shared" si="97"/>
        <v>0</v>
      </c>
      <c r="BG117" s="2">
        <f t="shared" si="98"/>
        <v>1</v>
      </c>
      <c r="BH117" s="2">
        <f t="shared" si="99"/>
        <v>0</v>
      </c>
      <c r="BI117" s="2">
        <f t="shared" si="100"/>
        <v>0</v>
      </c>
      <c r="BJ117" s="2">
        <f t="shared" si="101"/>
        <v>0</v>
      </c>
      <c r="BK117" s="2">
        <f t="shared" si="102"/>
        <v>0</v>
      </c>
      <c r="BL117" s="2">
        <f t="shared" si="103"/>
        <v>0</v>
      </c>
      <c r="BM117" s="2">
        <f t="shared" si="104"/>
        <v>0</v>
      </c>
      <c r="BN117" s="2">
        <f t="shared" si="105"/>
        <v>0</v>
      </c>
      <c r="BO117" s="2">
        <f t="shared" si="106"/>
        <v>0</v>
      </c>
      <c r="BP117" s="2">
        <f t="shared" si="107"/>
        <v>1</v>
      </c>
      <c r="BQ117" s="2">
        <f t="shared" si="108"/>
        <v>0</v>
      </c>
      <c r="BR117" s="2">
        <f t="shared" si="109"/>
        <v>0</v>
      </c>
      <c r="BS117" s="2">
        <f t="shared" si="110"/>
        <v>0</v>
      </c>
      <c r="BT117" s="2">
        <f t="shared" si="111"/>
        <v>0</v>
      </c>
      <c r="BU117" s="2">
        <f t="shared" si="112"/>
        <v>0</v>
      </c>
      <c r="BV117" s="2">
        <f t="shared" si="113"/>
        <v>0</v>
      </c>
      <c r="BW117" s="2">
        <f t="shared" si="114"/>
        <v>0</v>
      </c>
      <c r="BX117" s="2">
        <f t="shared" si="115"/>
        <v>0</v>
      </c>
      <c r="BY117" s="2">
        <f t="shared" si="116"/>
        <v>0</v>
      </c>
      <c r="BZ117" s="2">
        <f t="shared" si="117"/>
        <v>0</v>
      </c>
      <c r="CA117" s="2">
        <f t="shared" si="118"/>
        <v>0</v>
      </c>
      <c r="CB117" s="2">
        <f t="shared" si="119"/>
        <v>0</v>
      </c>
      <c r="CC117" s="2">
        <f t="shared" si="120"/>
        <v>0</v>
      </c>
      <c r="CD117" s="2">
        <f t="shared" si="121"/>
        <v>0</v>
      </c>
      <c r="CE117" s="2">
        <f t="shared" si="122"/>
        <v>0</v>
      </c>
      <c r="CF117" s="2">
        <f t="shared" si="123"/>
        <v>0</v>
      </c>
      <c r="CG117" s="2">
        <f t="shared" si="124"/>
        <v>0</v>
      </c>
      <c r="CH117" s="2">
        <f t="shared" si="125"/>
        <v>1</v>
      </c>
      <c r="CI117" s="2">
        <f t="shared" si="126"/>
        <v>0</v>
      </c>
      <c r="CJ117" s="2">
        <f t="shared" si="127"/>
        <v>0</v>
      </c>
      <c r="CK117" s="2">
        <f t="shared" si="128"/>
        <v>0</v>
      </c>
      <c r="CL117" s="2">
        <f t="shared" si="129"/>
        <v>0</v>
      </c>
      <c r="CM117" s="2">
        <f t="shared" si="130"/>
        <v>0</v>
      </c>
      <c r="CN117" s="2">
        <f t="shared" si="131"/>
        <v>0</v>
      </c>
      <c r="CO117" s="2">
        <f t="shared" si="132"/>
        <v>0</v>
      </c>
      <c r="CP117" s="2">
        <f t="shared" si="133"/>
        <v>0</v>
      </c>
      <c r="CQ117" s="2">
        <f t="shared" si="134"/>
        <v>0</v>
      </c>
      <c r="CR117" s="2">
        <f t="shared" si="135"/>
        <v>0</v>
      </c>
      <c r="CS117" s="2">
        <f t="shared" si="136"/>
        <v>0</v>
      </c>
      <c r="CT117" s="2">
        <f t="shared" si="137"/>
        <v>0</v>
      </c>
      <c r="CU117" s="2">
        <f t="shared" si="138"/>
        <v>0</v>
      </c>
      <c r="CV117" s="2">
        <f t="shared" si="139"/>
        <v>0</v>
      </c>
      <c r="CW117" s="2">
        <f t="shared" si="140"/>
        <v>0</v>
      </c>
      <c r="CX117" s="2">
        <f t="shared" si="141"/>
        <v>0</v>
      </c>
      <c r="CY117" s="2">
        <f t="shared" si="142"/>
        <v>0</v>
      </c>
      <c r="CZ117" s="2">
        <f t="shared" si="143"/>
        <v>0</v>
      </c>
    </row>
    <row r="118" spans="1:104" ht="55.2" x14ac:dyDescent="0.3">
      <c r="A118" s="2" t="s">
        <v>482</v>
      </c>
      <c r="B118" s="2" t="s">
        <v>483</v>
      </c>
      <c r="C118" s="2" t="s">
        <v>471</v>
      </c>
      <c r="D118" s="2">
        <v>28</v>
      </c>
      <c r="E118" s="2" t="s">
        <v>6</v>
      </c>
      <c r="F118" s="2">
        <f t="shared" si="208"/>
        <v>0</v>
      </c>
      <c r="G118" s="2">
        <f t="shared" si="209"/>
        <v>1</v>
      </c>
      <c r="H118" s="2">
        <f t="shared" si="210"/>
        <v>0</v>
      </c>
      <c r="I118" s="2">
        <f t="shared" si="211"/>
        <v>0</v>
      </c>
      <c r="J118" s="2">
        <f t="shared" si="212"/>
        <v>0</v>
      </c>
      <c r="K118" s="2">
        <f t="shared" si="213"/>
        <v>0</v>
      </c>
      <c r="L118" s="2">
        <f t="shared" si="214"/>
        <v>0</v>
      </c>
      <c r="M118" s="2">
        <f t="shared" si="215"/>
        <v>0</v>
      </c>
      <c r="N118" s="2" t="s">
        <v>46</v>
      </c>
      <c r="R118" s="2" t="s">
        <v>56</v>
      </c>
      <c r="S118" s="2" t="s">
        <v>108</v>
      </c>
      <c r="V118" s="2" t="s">
        <v>1237</v>
      </c>
      <c r="Y118" s="2">
        <f t="shared" si="88"/>
        <v>1</v>
      </c>
      <c r="Z118" s="2">
        <f t="shared" si="89"/>
        <v>0</v>
      </c>
      <c r="AA118" s="2">
        <f t="shared" si="90"/>
        <v>0</v>
      </c>
      <c r="AB118" s="2">
        <f t="shared" si="91"/>
        <v>0</v>
      </c>
      <c r="AC118" s="2">
        <f t="shared" si="92"/>
        <v>1</v>
      </c>
      <c r="AD118" s="2">
        <f t="shared" si="216"/>
        <v>0</v>
      </c>
      <c r="AE118" s="2">
        <f t="shared" si="93"/>
        <v>0</v>
      </c>
      <c r="AF118" s="2">
        <f t="shared" si="217"/>
        <v>0</v>
      </c>
      <c r="AG118" s="2">
        <f t="shared" si="218"/>
        <v>0</v>
      </c>
      <c r="AH118" s="2">
        <f t="shared" si="219"/>
        <v>0</v>
      </c>
      <c r="AI118" s="2">
        <f t="shared" si="220"/>
        <v>0</v>
      </c>
      <c r="AJ118" s="2">
        <f t="shared" si="221"/>
        <v>0</v>
      </c>
      <c r="AK118" s="2">
        <f t="shared" si="222"/>
        <v>0</v>
      </c>
      <c r="AL118" s="2">
        <f t="shared" si="223"/>
        <v>0</v>
      </c>
      <c r="AM118" s="2">
        <f t="shared" si="224"/>
        <v>0</v>
      </c>
      <c r="AN118" s="2">
        <f t="shared" si="225"/>
        <v>0</v>
      </c>
      <c r="AO118" s="2">
        <f t="shared" si="226"/>
        <v>0</v>
      </c>
      <c r="AP118" s="2">
        <f t="shared" si="227"/>
        <v>0</v>
      </c>
      <c r="AQ118" s="2">
        <f t="shared" si="228"/>
        <v>0</v>
      </c>
      <c r="AR118" s="2">
        <f t="shared" si="229"/>
        <v>0</v>
      </c>
      <c r="AS118" s="2">
        <f t="shared" si="94"/>
        <v>0</v>
      </c>
      <c r="AT118" s="2">
        <f t="shared" si="230"/>
        <v>0</v>
      </c>
      <c r="AU118" s="2">
        <f t="shared" si="231"/>
        <v>0</v>
      </c>
      <c r="AV118" s="2">
        <f t="shared" si="232"/>
        <v>0</v>
      </c>
      <c r="AW118" s="2">
        <f t="shared" si="233"/>
        <v>0</v>
      </c>
      <c r="AX118" s="2">
        <f t="shared" si="234"/>
        <v>0</v>
      </c>
      <c r="AY118" s="2">
        <f t="shared" si="235"/>
        <v>0</v>
      </c>
      <c r="AZ118" s="2">
        <f t="shared" si="236"/>
        <v>0</v>
      </c>
      <c r="BA118" s="2">
        <f t="shared" si="237"/>
        <v>0</v>
      </c>
      <c r="BB118" s="2">
        <f t="shared" si="238"/>
        <v>0</v>
      </c>
      <c r="BC118" s="2">
        <f t="shared" si="239"/>
        <v>0</v>
      </c>
      <c r="BD118" s="2">
        <f t="shared" si="95"/>
        <v>0</v>
      </c>
      <c r="BE118" s="2">
        <f t="shared" si="96"/>
        <v>0</v>
      </c>
      <c r="BF118" s="2">
        <f t="shared" si="97"/>
        <v>0</v>
      </c>
      <c r="BG118" s="2">
        <f t="shared" si="98"/>
        <v>0</v>
      </c>
      <c r="BH118" s="2">
        <f t="shared" si="99"/>
        <v>0</v>
      </c>
      <c r="BI118" s="2">
        <f t="shared" si="100"/>
        <v>0</v>
      </c>
      <c r="BJ118" s="2">
        <f t="shared" si="101"/>
        <v>0</v>
      </c>
      <c r="BK118" s="2">
        <f t="shared" si="102"/>
        <v>1</v>
      </c>
      <c r="BL118" s="2">
        <f t="shared" si="103"/>
        <v>0</v>
      </c>
      <c r="BM118" s="2">
        <f t="shared" si="104"/>
        <v>0</v>
      </c>
      <c r="BN118" s="2">
        <f t="shared" si="105"/>
        <v>0</v>
      </c>
      <c r="BO118" s="2">
        <f t="shared" si="106"/>
        <v>0</v>
      </c>
      <c r="BP118" s="2">
        <f t="shared" si="107"/>
        <v>0</v>
      </c>
      <c r="BQ118" s="2">
        <f t="shared" si="108"/>
        <v>0</v>
      </c>
      <c r="BR118" s="2">
        <f t="shared" si="109"/>
        <v>0</v>
      </c>
      <c r="BS118" s="2">
        <f t="shared" si="110"/>
        <v>0</v>
      </c>
      <c r="BT118" s="2">
        <f t="shared" si="111"/>
        <v>0</v>
      </c>
      <c r="BU118" s="2">
        <f t="shared" si="112"/>
        <v>0</v>
      </c>
      <c r="BV118" s="2">
        <f t="shared" si="113"/>
        <v>0</v>
      </c>
      <c r="BW118" s="2">
        <f t="shared" si="114"/>
        <v>0</v>
      </c>
      <c r="BX118" s="2">
        <f t="shared" si="115"/>
        <v>0</v>
      </c>
      <c r="BY118" s="2">
        <f t="shared" si="116"/>
        <v>0</v>
      </c>
      <c r="BZ118" s="2">
        <f t="shared" si="117"/>
        <v>0</v>
      </c>
      <c r="CA118" s="2">
        <f t="shared" si="118"/>
        <v>0</v>
      </c>
      <c r="CB118" s="2">
        <f t="shared" si="119"/>
        <v>0</v>
      </c>
      <c r="CC118" s="2">
        <f t="shared" si="120"/>
        <v>0</v>
      </c>
      <c r="CD118" s="2">
        <f t="shared" si="121"/>
        <v>0</v>
      </c>
      <c r="CE118" s="2">
        <f t="shared" si="122"/>
        <v>0</v>
      </c>
      <c r="CF118" s="2">
        <f t="shared" si="123"/>
        <v>0</v>
      </c>
      <c r="CG118" s="2">
        <f t="shared" si="124"/>
        <v>0</v>
      </c>
      <c r="CH118" s="2">
        <f t="shared" si="125"/>
        <v>0</v>
      </c>
      <c r="CI118" s="2">
        <f t="shared" si="126"/>
        <v>0</v>
      </c>
      <c r="CJ118" s="2">
        <f t="shared" si="127"/>
        <v>0</v>
      </c>
      <c r="CK118" s="2">
        <f t="shared" si="128"/>
        <v>0</v>
      </c>
      <c r="CL118" s="2">
        <f t="shared" si="129"/>
        <v>0</v>
      </c>
      <c r="CM118" s="2">
        <f t="shared" si="130"/>
        <v>0</v>
      </c>
      <c r="CN118" s="2">
        <f t="shared" si="131"/>
        <v>1</v>
      </c>
      <c r="CO118" s="2">
        <f t="shared" si="132"/>
        <v>0</v>
      </c>
      <c r="CP118" s="2">
        <f t="shared" si="133"/>
        <v>0</v>
      </c>
      <c r="CQ118" s="2">
        <f t="shared" si="134"/>
        <v>0</v>
      </c>
      <c r="CR118" s="2">
        <f t="shared" si="135"/>
        <v>0</v>
      </c>
      <c r="CS118" s="2">
        <f t="shared" si="136"/>
        <v>0</v>
      </c>
      <c r="CT118" s="2">
        <f t="shared" si="137"/>
        <v>0</v>
      </c>
      <c r="CU118" s="2">
        <f t="shared" si="138"/>
        <v>0</v>
      </c>
      <c r="CV118" s="2">
        <f t="shared" si="139"/>
        <v>0</v>
      </c>
      <c r="CW118" s="2">
        <f t="shared" si="140"/>
        <v>0</v>
      </c>
      <c r="CX118" s="2">
        <f t="shared" si="141"/>
        <v>0</v>
      </c>
      <c r="CY118" s="2">
        <f t="shared" si="142"/>
        <v>0</v>
      </c>
      <c r="CZ118" s="2">
        <f t="shared" si="143"/>
        <v>0</v>
      </c>
    </row>
    <row r="119" spans="1:104" ht="110.4" x14ac:dyDescent="0.3">
      <c r="A119" s="2" t="s">
        <v>484</v>
      </c>
      <c r="B119" s="2" t="s">
        <v>485</v>
      </c>
      <c r="C119" s="2" t="s">
        <v>471</v>
      </c>
      <c r="D119" s="2" t="s">
        <v>489</v>
      </c>
      <c r="E119" s="2" t="s">
        <v>6</v>
      </c>
      <c r="F119" s="2">
        <f t="shared" si="208"/>
        <v>0</v>
      </c>
      <c r="G119" s="2">
        <f t="shared" si="209"/>
        <v>1</v>
      </c>
      <c r="H119" s="2">
        <f t="shared" si="210"/>
        <v>0</v>
      </c>
      <c r="I119" s="2">
        <f t="shared" si="211"/>
        <v>0</v>
      </c>
      <c r="J119" s="2">
        <f t="shared" si="212"/>
        <v>0</v>
      </c>
      <c r="K119" s="2">
        <f t="shared" si="213"/>
        <v>0</v>
      </c>
      <c r="L119" s="2">
        <f t="shared" si="214"/>
        <v>0</v>
      </c>
      <c r="M119" s="2">
        <f t="shared" si="215"/>
        <v>0</v>
      </c>
      <c r="N119" s="2" t="s">
        <v>491</v>
      </c>
      <c r="R119" s="2" t="s">
        <v>486</v>
      </c>
      <c r="S119" s="2" t="s">
        <v>63</v>
      </c>
      <c r="T119" s="2" t="s">
        <v>68</v>
      </c>
      <c r="U119" s="2" t="s">
        <v>131</v>
      </c>
      <c r="V119" s="2" t="s">
        <v>1239</v>
      </c>
      <c r="W119" s="2" t="s">
        <v>80</v>
      </c>
      <c r="X119" s="2" t="s">
        <v>475</v>
      </c>
      <c r="Y119" s="2">
        <f t="shared" si="88"/>
        <v>1</v>
      </c>
      <c r="Z119" s="2">
        <f t="shared" si="89"/>
        <v>0</v>
      </c>
      <c r="AA119" s="2">
        <f t="shared" si="90"/>
        <v>0</v>
      </c>
      <c r="AB119" s="2">
        <f t="shared" si="91"/>
        <v>0</v>
      </c>
      <c r="AC119" s="2">
        <f t="shared" si="92"/>
        <v>1</v>
      </c>
      <c r="AD119" s="2">
        <f t="shared" si="216"/>
        <v>1</v>
      </c>
      <c r="AE119" s="2">
        <f t="shared" si="93"/>
        <v>1</v>
      </c>
      <c r="AF119" s="2">
        <f t="shared" si="217"/>
        <v>0</v>
      </c>
      <c r="AG119" s="2">
        <f t="shared" si="218"/>
        <v>0</v>
      </c>
      <c r="AH119" s="2">
        <f t="shared" si="219"/>
        <v>0</v>
      </c>
      <c r="AI119" s="2">
        <f t="shared" si="220"/>
        <v>1</v>
      </c>
      <c r="AJ119" s="2">
        <f t="shared" si="221"/>
        <v>0</v>
      </c>
      <c r="AK119" s="2">
        <f t="shared" si="222"/>
        <v>0</v>
      </c>
      <c r="AL119" s="2">
        <f t="shared" si="223"/>
        <v>0</v>
      </c>
      <c r="AM119" s="2">
        <f t="shared" si="224"/>
        <v>1</v>
      </c>
      <c r="AN119" s="2">
        <f t="shared" si="225"/>
        <v>0</v>
      </c>
      <c r="AO119" s="2">
        <f t="shared" si="226"/>
        <v>0</v>
      </c>
      <c r="AP119" s="2">
        <f t="shared" si="227"/>
        <v>1</v>
      </c>
      <c r="AQ119" s="2">
        <f t="shared" si="228"/>
        <v>0</v>
      </c>
      <c r="AR119" s="2">
        <f t="shared" si="229"/>
        <v>1</v>
      </c>
      <c r="AS119" s="2">
        <f t="shared" si="94"/>
        <v>0</v>
      </c>
      <c r="AT119" s="2">
        <f t="shared" si="230"/>
        <v>0</v>
      </c>
      <c r="AU119" s="2">
        <f t="shared" si="231"/>
        <v>0</v>
      </c>
      <c r="AV119" s="2">
        <f t="shared" si="232"/>
        <v>0</v>
      </c>
      <c r="AW119" s="2">
        <f t="shared" si="233"/>
        <v>0</v>
      </c>
      <c r="AX119" s="2">
        <f t="shared" si="234"/>
        <v>1</v>
      </c>
      <c r="AY119" s="2">
        <f t="shared" si="235"/>
        <v>0</v>
      </c>
      <c r="AZ119" s="2">
        <f t="shared" si="236"/>
        <v>0</v>
      </c>
      <c r="BA119" s="2">
        <f t="shared" si="237"/>
        <v>1</v>
      </c>
      <c r="BB119" s="2">
        <f t="shared" si="238"/>
        <v>0</v>
      </c>
      <c r="BC119" s="2">
        <f t="shared" si="239"/>
        <v>0</v>
      </c>
      <c r="BD119" s="2">
        <f t="shared" si="95"/>
        <v>0</v>
      </c>
      <c r="BE119" s="2">
        <f t="shared" si="96"/>
        <v>1</v>
      </c>
      <c r="BF119" s="2">
        <f t="shared" si="97"/>
        <v>0</v>
      </c>
      <c r="BG119" s="2">
        <f t="shared" si="98"/>
        <v>1</v>
      </c>
      <c r="BH119" s="2">
        <f t="shared" si="99"/>
        <v>0</v>
      </c>
      <c r="BI119" s="2">
        <f t="shared" si="100"/>
        <v>0</v>
      </c>
      <c r="BJ119" s="2">
        <f t="shared" si="101"/>
        <v>0</v>
      </c>
      <c r="BK119" s="2">
        <f t="shared" si="102"/>
        <v>0</v>
      </c>
      <c r="BL119" s="2">
        <f t="shared" si="103"/>
        <v>0</v>
      </c>
      <c r="BM119" s="2">
        <f t="shared" si="104"/>
        <v>1</v>
      </c>
      <c r="BN119" s="2">
        <f t="shared" si="105"/>
        <v>0</v>
      </c>
      <c r="BO119" s="2">
        <f t="shared" si="106"/>
        <v>1</v>
      </c>
      <c r="BP119" s="2">
        <f t="shared" si="107"/>
        <v>0</v>
      </c>
      <c r="BQ119" s="2">
        <f t="shared" si="108"/>
        <v>0</v>
      </c>
      <c r="BR119" s="2">
        <f t="shared" si="109"/>
        <v>0</v>
      </c>
      <c r="BS119" s="2">
        <f t="shared" si="110"/>
        <v>0</v>
      </c>
      <c r="BT119" s="2">
        <f t="shared" si="111"/>
        <v>0</v>
      </c>
      <c r="BU119" s="2">
        <f t="shared" si="112"/>
        <v>0</v>
      </c>
      <c r="BV119" s="2">
        <f t="shared" si="113"/>
        <v>0</v>
      </c>
      <c r="BW119" s="2">
        <f t="shared" si="114"/>
        <v>0</v>
      </c>
      <c r="BX119" s="2">
        <f t="shared" si="115"/>
        <v>0</v>
      </c>
      <c r="BY119" s="2">
        <f t="shared" si="116"/>
        <v>0</v>
      </c>
      <c r="BZ119" s="2">
        <f t="shared" si="117"/>
        <v>0</v>
      </c>
      <c r="CA119" s="2">
        <f t="shared" si="118"/>
        <v>0</v>
      </c>
      <c r="CB119" s="2">
        <f t="shared" si="119"/>
        <v>0</v>
      </c>
      <c r="CC119" s="2">
        <f t="shared" si="120"/>
        <v>0</v>
      </c>
      <c r="CD119" s="2">
        <f t="shared" si="121"/>
        <v>0</v>
      </c>
      <c r="CE119" s="2">
        <f t="shared" si="122"/>
        <v>0</v>
      </c>
      <c r="CF119" s="2">
        <f t="shared" si="123"/>
        <v>0</v>
      </c>
      <c r="CG119" s="2">
        <f t="shared" si="124"/>
        <v>0</v>
      </c>
      <c r="CH119" s="2">
        <f t="shared" si="125"/>
        <v>1</v>
      </c>
      <c r="CI119" s="2">
        <f t="shared" si="126"/>
        <v>0</v>
      </c>
      <c r="CJ119" s="2">
        <f t="shared" si="127"/>
        <v>0</v>
      </c>
      <c r="CK119" s="2">
        <f t="shared" si="128"/>
        <v>0</v>
      </c>
      <c r="CL119" s="2">
        <f t="shared" si="129"/>
        <v>1</v>
      </c>
      <c r="CM119" s="2">
        <f t="shared" si="130"/>
        <v>0</v>
      </c>
      <c r="CN119" s="2">
        <f t="shared" si="131"/>
        <v>0</v>
      </c>
      <c r="CO119" s="2">
        <f t="shared" si="132"/>
        <v>0</v>
      </c>
      <c r="CP119" s="2">
        <f t="shared" si="133"/>
        <v>0</v>
      </c>
      <c r="CQ119" s="2">
        <f t="shared" si="134"/>
        <v>0</v>
      </c>
      <c r="CR119" s="2">
        <f t="shared" si="135"/>
        <v>0</v>
      </c>
      <c r="CS119" s="2">
        <f t="shared" si="136"/>
        <v>0</v>
      </c>
      <c r="CT119" s="2">
        <f t="shared" si="137"/>
        <v>0</v>
      </c>
      <c r="CU119" s="2">
        <f t="shared" si="138"/>
        <v>0</v>
      </c>
      <c r="CV119" s="2">
        <f t="shared" si="139"/>
        <v>0</v>
      </c>
      <c r="CW119" s="2">
        <f t="shared" si="140"/>
        <v>0</v>
      </c>
      <c r="CX119" s="2">
        <f t="shared" si="141"/>
        <v>0</v>
      </c>
      <c r="CY119" s="2">
        <f t="shared" si="142"/>
        <v>0</v>
      </c>
      <c r="CZ119" s="2">
        <f t="shared" si="143"/>
        <v>1</v>
      </c>
    </row>
    <row r="120" spans="1:104" ht="96.6" x14ac:dyDescent="0.3">
      <c r="A120" s="2" t="s">
        <v>487</v>
      </c>
      <c r="B120" s="2" t="s">
        <v>488</v>
      </c>
      <c r="C120" s="2" t="s">
        <v>471</v>
      </c>
      <c r="D120" s="2">
        <v>32</v>
      </c>
      <c r="E120" s="2" t="s">
        <v>6</v>
      </c>
      <c r="F120" s="2">
        <f t="shared" si="208"/>
        <v>0</v>
      </c>
      <c r="G120" s="2">
        <f t="shared" si="209"/>
        <v>1</v>
      </c>
      <c r="H120" s="2">
        <f t="shared" si="210"/>
        <v>0</v>
      </c>
      <c r="I120" s="2">
        <f t="shared" si="211"/>
        <v>0</v>
      </c>
      <c r="J120" s="2">
        <f t="shared" si="212"/>
        <v>0</v>
      </c>
      <c r="K120" s="2">
        <f t="shared" si="213"/>
        <v>0</v>
      </c>
      <c r="L120" s="2">
        <f t="shared" si="214"/>
        <v>0</v>
      </c>
      <c r="M120" s="2">
        <f t="shared" si="215"/>
        <v>0</v>
      </c>
      <c r="N120" s="2" t="s">
        <v>1080</v>
      </c>
      <c r="P120" s="2" t="s">
        <v>139</v>
      </c>
      <c r="R120" s="2" t="s">
        <v>490</v>
      </c>
      <c r="S120" s="2" t="s">
        <v>108</v>
      </c>
      <c r="V120" s="2" t="s">
        <v>1239</v>
      </c>
      <c r="W120" s="2" t="s">
        <v>81</v>
      </c>
      <c r="X120" s="2" t="s">
        <v>475</v>
      </c>
      <c r="Y120" s="2">
        <f t="shared" si="88"/>
        <v>1</v>
      </c>
      <c r="Z120" s="2">
        <f t="shared" si="89"/>
        <v>0</v>
      </c>
      <c r="AA120" s="2">
        <f t="shared" si="90"/>
        <v>1</v>
      </c>
      <c r="AB120" s="2">
        <f t="shared" si="91"/>
        <v>0</v>
      </c>
      <c r="AC120" s="2">
        <f t="shared" si="92"/>
        <v>1</v>
      </c>
      <c r="AD120" s="2">
        <f t="shared" si="216"/>
        <v>0</v>
      </c>
      <c r="AE120" s="2">
        <f t="shared" si="93"/>
        <v>1</v>
      </c>
      <c r="AF120" s="2">
        <f t="shared" si="217"/>
        <v>0</v>
      </c>
      <c r="AG120" s="2">
        <f t="shared" si="218"/>
        <v>0</v>
      </c>
      <c r="AH120" s="2">
        <f t="shared" si="219"/>
        <v>0</v>
      </c>
      <c r="AI120" s="2">
        <f t="shared" si="220"/>
        <v>0</v>
      </c>
      <c r="AJ120" s="2">
        <f t="shared" si="221"/>
        <v>0</v>
      </c>
      <c r="AK120" s="2">
        <f t="shared" si="222"/>
        <v>0</v>
      </c>
      <c r="AL120" s="2">
        <f t="shared" si="223"/>
        <v>0</v>
      </c>
      <c r="AM120" s="2">
        <f t="shared" si="224"/>
        <v>0</v>
      </c>
      <c r="AN120" s="2">
        <f t="shared" si="225"/>
        <v>0</v>
      </c>
      <c r="AO120" s="2">
        <f t="shared" si="226"/>
        <v>0</v>
      </c>
      <c r="AP120" s="2">
        <f t="shared" si="227"/>
        <v>0</v>
      </c>
      <c r="AQ120" s="2">
        <f t="shared" si="228"/>
        <v>0</v>
      </c>
      <c r="AR120" s="2">
        <f t="shared" si="229"/>
        <v>0</v>
      </c>
      <c r="AS120" s="2">
        <f t="shared" si="94"/>
        <v>0</v>
      </c>
      <c r="AT120" s="2">
        <f t="shared" si="230"/>
        <v>1</v>
      </c>
      <c r="AU120" s="2">
        <f t="shared" si="231"/>
        <v>0</v>
      </c>
      <c r="AV120" s="2">
        <f t="shared" si="232"/>
        <v>0</v>
      </c>
      <c r="AW120" s="2">
        <f t="shared" si="233"/>
        <v>0</v>
      </c>
      <c r="AX120" s="2">
        <f t="shared" si="234"/>
        <v>1</v>
      </c>
      <c r="AY120" s="2">
        <f t="shared" si="235"/>
        <v>0</v>
      </c>
      <c r="AZ120" s="2">
        <f t="shared" si="236"/>
        <v>0</v>
      </c>
      <c r="BA120" s="2">
        <f t="shared" si="237"/>
        <v>1</v>
      </c>
      <c r="BB120" s="2">
        <f t="shared" si="238"/>
        <v>0</v>
      </c>
      <c r="BC120" s="2">
        <f t="shared" si="239"/>
        <v>0</v>
      </c>
      <c r="BD120" s="2">
        <f t="shared" si="95"/>
        <v>0</v>
      </c>
      <c r="BE120" s="2">
        <f t="shared" si="96"/>
        <v>0</v>
      </c>
      <c r="BF120" s="2">
        <f t="shared" si="97"/>
        <v>0</v>
      </c>
      <c r="BG120" s="2">
        <f t="shared" si="98"/>
        <v>0</v>
      </c>
      <c r="BH120" s="2">
        <f t="shared" si="99"/>
        <v>0</v>
      </c>
      <c r="BI120" s="2">
        <f t="shared" si="100"/>
        <v>0</v>
      </c>
      <c r="BJ120" s="2">
        <f t="shared" si="101"/>
        <v>0</v>
      </c>
      <c r="BK120" s="2">
        <f t="shared" si="102"/>
        <v>0</v>
      </c>
      <c r="BL120" s="2">
        <f t="shared" si="103"/>
        <v>0</v>
      </c>
      <c r="BM120" s="2">
        <f t="shared" si="104"/>
        <v>0</v>
      </c>
      <c r="BN120" s="2">
        <f t="shared" si="105"/>
        <v>0</v>
      </c>
      <c r="BO120" s="2">
        <f t="shared" si="106"/>
        <v>0</v>
      </c>
      <c r="BP120" s="2">
        <f t="shared" si="107"/>
        <v>1</v>
      </c>
      <c r="BQ120" s="2">
        <f t="shared" si="108"/>
        <v>0</v>
      </c>
      <c r="BR120" s="2">
        <f t="shared" si="109"/>
        <v>1</v>
      </c>
      <c r="BS120" s="2">
        <f t="shared" si="110"/>
        <v>0</v>
      </c>
      <c r="BT120" s="2">
        <f t="shared" si="111"/>
        <v>0</v>
      </c>
      <c r="BU120" s="2">
        <f t="shared" si="112"/>
        <v>0</v>
      </c>
      <c r="BV120" s="2">
        <f t="shared" si="113"/>
        <v>0</v>
      </c>
      <c r="BW120" s="2">
        <f t="shared" si="114"/>
        <v>0</v>
      </c>
      <c r="BX120" s="2">
        <f t="shared" si="115"/>
        <v>0</v>
      </c>
      <c r="BY120" s="2">
        <f t="shared" si="116"/>
        <v>0</v>
      </c>
      <c r="BZ120" s="2">
        <f t="shared" si="117"/>
        <v>0</v>
      </c>
      <c r="CA120" s="2">
        <f t="shared" si="118"/>
        <v>0</v>
      </c>
      <c r="CB120" s="2">
        <f t="shared" si="119"/>
        <v>0</v>
      </c>
      <c r="CC120" s="2">
        <f t="shared" si="120"/>
        <v>0</v>
      </c>
      <c r="CD120" s="2">
        <f t="shared" si="121"/>
        <v>0</v>
      </c>
      <c r="CE120" s="2">
        <f t="shared" si="122"/>
        <v>0</v>
      </c>
      <c r="CF120" s="2">
        <f t="shared" si="123"/>
        <v>0</v>
      </c>
      <c r="CG120" s="2">
        <f t="shared" si="124"/>
        <v>0</v>
      </c>
      <c r="CH120" s="2">
        <f t="shared" si="125"/>
        <v>0</v>
      </c>
      <c r="CI120" s="2">
        <f t="shared" si="126"/>
        <v>0</v>
      </c>
      <c r="CJ120" s="2">
        <f t="shared" si="127"/>
        <v>0</v>
      </c>
      <c r="CK120" s="2">
        <f t="shared" si="128"/>
        <v>0</v>
      </c>
      <c r="CL120" s="2">
        <f t="shared" si="129"/>
        <v>1</v>
      </c>
      <c r="CM120" s="2">
        <f t="shared" si="130"/>
        <v>0</v>
      </c>
      <c r="CN120" s="2">
        <f t="shared" si="131"/>
        <v>1</v>
      </c>
      <c r="CO120" s="2">
        <f t="shared" si="132"/>
        <v>0</v>
      </c>
      <c r="CP120" s="2">
        <f t="shared" si="133"/>
        <v>0</v>
      </c>
      <c r="CQ120" s="2">
        <f t="shared" si="134"/>
        <v>0</v>
      </c>
      <c r="CR120" s="2">
        <f t="shared" si="135"/>
        <v>0</v>
      </c>
      <c r="CS120" s="2">
        <f t="shared" si="136"/>
        <v>0</v>
      </c>
      <c r="CT120" s="2">
        <f t="shared" si="137"/>
        <v>0</v>
      </c>
      <c r="CU120" s="2">
        <f t="shared" si="138"/>
        <v>0</v>
      </c>
      <c r="CV120" s="2">
        <f t="shared" si="139"/>
        <v>0</v>
      </c>
      <c r="CW120" s="2">
        <f t="shared" si="140"/>
        <v>0</v>
      </c>
      <c r="CX120" s="2">
        <f t="shared" si="141"/>
        <v>0</v>
      </c>
      <c r="CY120" s="2">
        <f t="shared" si="142"/>
        <v>0</v>
      </c>
      <c r="CZ120" s="2">
        <f t="shared" si="143"/>
        <v>1</v>
      </c>
    </row>
    <row r="121" spans="1:104" ht="41.4" x14ac:dyDescent="0.3">
      <c r="A121" s="2" t="s">
        <v>492</v>
      </c>
      <c r="B121" s="2" t="s">
        <v>493</v>
      </c>
      <c r="C121" s="2" t="s">
        <v>471</v>
      </c>
      <c r="D121" s="2">
        <v>34</v>
      </c>
      <c r="E121" s="2" t="s">
        <v>6</v>
      </c>
      <c r="F121" s="2">
        <f t="shared" si="208"/>
        <v>0</v>
      </c>
      <c r="G121" s="2">
        <f t="shared" si="209"/>
        <v>1</v>
      </c>
      <c r="H121" s="2">
        <f t="shared" si="210"/>
        <v>0</v>
      </c>
      <c r="I121" s="2">
        <f t="shared" si="211"/>
        <v>0</v>
      </c>
      <c r="J121" s="2">
        <f t="shared" si="212"/>
        <v>0</v>
      </c>
      <c r="K121" s="2">
        <f t="shared" si="213"/>
        <v>0</v>
      </c>
      <c r="L121" s="2">
        <f t="shared" si="214"/>
        <v>0</v>
      </c>
      <c r="M121" s="2">
        <f t="shared" si="215"/>
        <v>0</v>
      </c>
      <c r="N121" s="2" t="s">
        <v>41</v>
      </c>
      <c r="P121" s="2" t="s">
        <v>139</v>
      </c>
      <c r="S121" s="2" t="s">
        <v>108</v>
      </c>
      <c r="V121" s="2" t="s">
        <v>1237</v>
      </c>
      <c r="Y121" s="2">
        <f t="shared" si="88"/>
        <v>1</v>
      </c>
      <c r="Z121" s="2">
        <f t="shared" si="89"/>
        <v>0</v>
      </c>
      <c r="AA121" s="2">
        <f t="shared" si="90"/>
        <v>1</v>
      </c>
      <c r="AB121" s="2">
        <f t="shared" si="91"/>
        <v>0</v>
      </c>
      <c r="AC121" s="2">
        <f t="shared" si="92"/>
        <v>0</v>
      </c>
      <c r="AD121" s="2">
        <f t="shared" si="216"/>
        <v>0</v>
      </c>
      <c r="AE121" s="2">
        <f t="shared" si="93"/>
        <v>0</v>
      </c>
      <c r="AF121" s="2">
        <f t="shared" si="217"/>
        <v>0</v>
      </c>
      <c r="AG121" s="2">
        <f t="shared" si="218"/>
        <v>0</v>
      </c>
      <c r="AH121" s="2">
        <f t="shared" si="219"/>
        <v>0</v>
      </c>
      <c r="AI121" s="2">
        <f t="shared" si="220"/>
        <v>0</v>
      </c>
      <c r="AJ121" s="2">
        <f t="shared" si="221"/>
        <v>0</v>
      </c>
      <c r="AK121" s="2">
        <f t="shared" si="222"/>
        <v>0</v>
      </c>
      <c r="AL121" s="2">
        <f t="shared" si="223"/>
        <v>0</v>
      </c>
      <c r="AM121" s="2">
        <f t="shared" si="224"/>
        <v>0</v>
      </c>
      <c r="AN121" s="2">
        <f t="shared" si="225"/>
        <v>0</v>
      </c>
      <c r="AO121" s="2">
        <f t="shared" si="226"/>
        <v>0</v>
      </c>
      <c r="AP121" s="2">
        <f t="shared" si="227"/>
        <v>0</v>
      </c>
      <c r="AQ121" s="2">
        <f t="shared" si="228"/>
        <v>0</v>
      </c>
      <c r="AR121" s="2">
        <f t="shared" si="229"/>
        <v>0</v>
      </c>
      <c r="AS121" s="2">
        <f t="shared" si="94"/>
        <v>0</v>
      </c>
      <c r="AT121" s="2">
        <f t="shared" si="230"/>
        <v>0</v>
      </c>
      <c r="AU121" s="2">
        <f t="shared" si="231"/>
        <v>0</v>
      </c>
      <c r="AV121" s="2">
        <f t="shared" si="232"/>
        <v>0</v>
      </c>
      <c r="AW121" s="2">
        <f t="shared" si="233"/>
        <v>0</v>
      </c>
      <c r="AX121" s="2">
        <f t="shared" si="234"/>
        <v>0</v>
      </c>
      <c r="AY121" s="2">
        <f t="shared" si="235"/>
        <v>0</v>
      </c>
      <c r="AZ121" s="2">
        <f t="shared" si="236"/>
        <v>0</v>
      </c>
      <c r="BA121" s="2">
        <f t="shared" si="237"/>
        <v>0</v>
      </c>
      <c r="BB121" s="2">
        <f t="shared" si="238"/>
        <v>0</v>
      </c>
      <c r="BC121" s="2">
        <f t="shared" si="239"/>
        <v>0</v>
      </c>
      <c r="BD121" s="2">
        <f t="shared" si="95"/>
        <v>0</v>
      </c>
      <c r="BE121" s="2">
        <f t="shared" si="96"/>
        <v>1</v>
      </c>
      <c r="BF121" s="2">
        <f t="shared" si="97"/>
        <v>0</v>
      </c>
      <c r="BG121" s="2">
        <f t="shared" si="98"/>
        <v>0</v>
      </c>
      <c r="BH121" s="2">
        <f t="shared" si="99"/>
        <v>0</v>
      </c>
      <c r="BI121" s="2">
        <f t="shared" si="100"/>
        <v>0</v>
      </c>
      <c r="BJ121" s="2">
        <f t="shared" si="101"/>
        <v>0</v>
      </c>
      <c r="BK121" s="2">
        <f t="shared" si="102"/>
        <v>0</v>
      </c>
      <c r="BL121" s="2">
        <f t="shared" si="103"/>
        <v>0</v>
      </c>
      <c r="BM121" s="2">
        <f t="shared" si="104"/>
        <v>0</v>
      </c>
      <c r="BN121" s="2">
        <f t="shared" si="105"/>
        <v>0</v>
      </c>
      <c r="BO121" s="2">
        <f t="shared" si="106"/>
        <v>0</v>
      </c>
      <c r="BP121" s="2">
        <f t="shared" si="107"/>
        <v>0</v>
      </c>
      <c r="BQ121" s="2">
        <f t="shared" si="108"/>
        <v>0</v>
      </c>
      <c r="BR121" s="2">
        <f t="shared" si="109"/>
        <v>1</v>
      </c>
      <c r="BS121" s="2">
        <f t="shared" si="110"/>
        <v>0</v>
      </c>
      <c r="BT121" s="2">
        <f t="shared" si="111"/>
        <v>0</v>
      </c>
      <c r="BU121" s="2">
        <f t="shared" si="112"/>
        <v>0</v>
      </c>
      <c r="BV121" s="2">
        <f t="shared" si="113"/>
        <v>0</v>
      </c>
      <c r="BW121" s="2">
        <f t="shared" si="114"/>
        <v>0</v>
      </c>
      <c r="BX121" s="2">
        <f t="shared" si="115"/>
        <v>0</v>
      </c>
      <c r="BY121" s="2">
        <f t="shared" si="116"/>
        <v>0</v>
      </c>
      <c r="BZ121" s="2">
        <f t="shared" si="117"/>
        <v>0</v>
      </c>
      <c r="CA121" s="2">
        <f t="shared" si="118"/>
        <v>0</v>
      </c>
      <c r="CB121" s="2">
        <f t="shared" si="119"/>
        <v>0</v>
      </c>
      <c r="CC121" s="2">
        <f t="shared" si="120"/>
        <v>0</v>
      </c>
      <c r="CD121" s="2">
        <f t="shared" si="121"/>
        <v>0</v>
      </c>
      <c r="CE121" s="2">
        <f t="shared" si="122"/>
        <v>0</v>
      </c>
      <c r="CF121" s="2">
        <f t="shared" si="123"/>
        <v>0</v>
      </c>
      <c r="CG121" s="2">
        <f t="shared" si="124"/>
        <v>0</v>
      </c>
      <c r="CH121" s="2">
        <f t="shared" si="125"/>
        <v>0</v>
      </c>
      <c r="CI121" s="2">
        <f t="shared" si="126"/>
        <v>0</v>
      </c>
      <c r="CJ121" s="2">
        <f t="shared" si="127"/>
        <v>0</v>
      </c>
      <c r="CK121" s="2">
        <f t="shared" si="128"/>
        <v>0</v>
      </c>
      <c r="CL121" s="2">
        <f t="shared" si="129"/>
        <v>0</v>
      </c>
      <c r="CM121" s="2">
        <f t="shared" si="130"/>
        <v>0</v>
      </c>
      <c r="CN121" s="2">
        <f t="shared" si="131"/>
        <v>0</v>
      </c>
      <c r="CO121" s="2">
        <f t="shared" si="132"/>
        <v>0</v>
      </c>
      <c r="CP121" s="2">
        <f t="shared" si="133"/>
        <v>0</v>
      </c>
      <c r="CQ121" s="2">
        <f t="shared" si="134"/>
        <v>0</v>
      </c>
      <c r="CR121" s="2">
        <f t="shared" si="135"/>
        <v>0</v>
      </c>
      <c r="CS121" s="2">
        <f t="shared" si="136"/>
        <v>0</v>
      </c>
      <c r="CT121" s="2">
        <f t="shared" si="137"/>
        <v>0</v>
      </c>
      <c r="CU121" s="2">
        <f t="shared" si="138"/>
        <v>0</v>
      </c>
      <c r="CV121" s="2">
        <f t="shared" si="139"/>
        <v>0</v>
      </c>
      <c r="CW121" s="2">
        <f t="shared" si="140"/>
        <v>0</v>
      </c>
      <c r="CX121" s="2">
        <f t="shared" si="141"/>
        <v>0</v>
      </c>
      <c r="CY121" s="2">
        <f t="shared" si="142"/>
        <v>0</v>
      </c>
      <c r="CZ121" s="2">
        <f t="shared" si="143"/>
        <v>0</v>
      </c>
    </row>
    <row r="122" spans="1:104" ht="27.6" x14ac:dyDescent="0.3">
      <c r="A122" s="2" t="s">
        <v>494</v>
      </c>
      <c r="B122" s="2" t="s">
        <v>1192</v>
      </c>
      <c r="C122" s="2" t="s">
        <v>495</v>
      </c>
      <c r="D122" s="2">
        <v>3</v>
      </c>
      <c r="E122" s="2" t="s">
        <v>5</v>
      </c>
      <c r="F122" s="2">
        <f t="shared" si="208"/>
        <v>1</v>
      </c>
      <c r="G122" s="2">
        <f t="shared" si="209"/>
        <v>0</v>
      </c>
      <c r="H122" s="2">
        <f t="shared" si="210"/>
        <v>0</v>
      </c>
      <c r="I122" s="2">
        <f t="shared" si="211"/>
        <v>0</v>
      </c>
      <c r="J122" s="2">
        <f t="shared" si="212"/>
        <v>0</v>
      </c>
      <c r="K122" s="2">
        <f t="shared" si="213"/>
        <v>0</v>
      </c>
      <c r="L122" s="2">
        <f t="shared" si="214"/>
        <v>0</v>
      </c>
      <c r="M122" s="2">
        <f t="shared" si="215"/>
        <v>0</v>
      </c>
      <c r="N122" s="2" t="s">
        <v>496</v>
      </c>
      <c r="S122" s="2" t="s">
        <v>108</v>
      </c>
      <c r="V122" s="2" t="s">
        <v>1239</v>
      </c>
      <c r="W122" s="2" t="s">
        <v>80</v>
      </c>
      <c r="X122" s="2" t="s">
        <v>88</v>
      </c>
      <c r="Y122" s="2">
        <f t="shared" si="88"/>
        <v>1</v>
      </c>
      <c r="Z122" s="2">
        <f t="shared" si="89"/>
        <v>0</v>
      </c>
      <c r="AA122" s="2">
        <f t="shared" si="90"/>
        <v>0</v>
      </c>
      <c r="AB122" s="2">
        <f t="shared" si="91"/>
        <v>0</v>
      </c>
      <c r="AC122" s="2">
        <f t="shared" si="92"/>
        <v>0</v>
      </c>
      <c r="AD122" s="2">
        <f t="shared" si="216"/>
        <v>0</v>
      </c>
      <c r="AE122" s="2">
        <f t="shared" si="93"/>
        <v>1</v>
      </c>
      <c r="AF122" s="2">
        <f t="shared" si="217"/>
        <v>0</v>
      </c>
      <c r="AG122" s="2">
        <f t="shared" si="218"/>
        <v>0</v>
      </c>
      <c r="AH122" s="2">
        <f t="shared" si="219"/>
        <v>0</v>
      </c>
      <c r="AI122" s="2">
        <f t="shared" si="220"/>
        <v>0</v>
      </c>
      <c r="AJ122" s="2">
        <f t="shared" si="221"/>
        <v>0</v>
      </c>
      <c r="AK122" s="2">
        <f t="shared" si="222"/>
        <v>0</v>
      </c>
      <c r="AL122" s="2">
        <f t="shared" si="223"/>
        <v>0</v>
      </c>
      <c r="AM122" s="2">
        <f t="shared" si="224"/>
        <v>0</v>
      </c>
      <c r="AN122" s="2">
        <f t="shared" si="225"/>
        <v>0</v>
      </c>
      <c r="AO122" s="2">
        <f t="shared" si="226"/>
        <v>0</v>
      </c>
      <c r="AP122" s="2">
        <f t="shared" si="227"/>
        <v>0</v>
      </c>
      <c r="AQ122" s="2">
        <f t="shared" si="228"/>
        <v>0</v>
      </c>
      <c r="AR122" s="2">
        <f t="shared" si="229"/>
        <v>1</v>
      </c>
      <c r="AS122" s="2">
        <f t="shared" si="94"/>
        <v>0</v>
      </c>
      <c r="AT122" s="2">
        <f t="shared" si="230"/>
        <v>0</v>
      </c>
      <c r="AU122" s="2">
        <f t="shared" si="231"/>
        <v>0</v>
      </c>
      <c r="AV122" s="2">
        <f t="shared" si="232"/>
        <v>0</v>
      </c>
      <c r="AW122" s="2">
        <f t="shared" si="233"/>
        <v>0</v>
      </c>
      <c r="AX122" s="2">
        <f t="shared" si="234"/>
        <v>0</v>
      </c>
      <c r="AY122" s="2">
        <f t="shared" si="235"/>
        <v>0</v>
      </c>
      <c r="AZ122" s="2">
        <f t="shared" si="236"/>
        <v>0</v>
      </c>
      <c r="BA122" s="2">
        <f t="shared" si="237"/>
        <v>1</v>
      </c>
      <c r="BB122" s="2">
        <f t="shared" si="238"/>
        <v>0</v>
      </c>
      <c r="BC122" s="2">
        <f t="shared" si="239"/>
        <v>0</v>
      </c>
      <c r="BD122" s="2">
        <f t="shared" si="95"/>
        <v>0</v>
      </c>
      <c r="BE122" s="2">
        <f t="shared" si="96"/>
        <v>0</v>
      </c>
      <c r="BF122" s="2">
        <f t="shared" si="97"/>
        <v>0</v>
      </c>
      <c r="BG122" s="2">
        <f t="shared" si="98"/>
        <v>0</v>
      </c>
      <c r="BH122" s="2">
        <f t="shared" si="99"/>
        <v>1</v>
      </c>
      <c r="BI122" s="2">
        <f t="shared" si="100"/>
        <v>0</v>
      </c>
      <c r="BJ122" s="2">
        <f t="shared" si="101"/>
        <v>0</v>
      </c>
      <c r="BK122" s="2">
        <f t="shared" si="102"/>
        <v>0</v>
      </c>
      <c r="BL122" s="2">
        <f t="shared" si="103"/>
        <v>0</v>
      </c>
      <c r="BM122" s="2">
        <f t="shared" si="104"/>
        <v>0</v>
      </c>
      <c r="BN122" s="2">
        <f t="shared" si="105"/>
        <v>0</v>
      </c>
      <c r="BO122" s="2">
        <f t="shared" si="106"/>
        <v>1</v>
      </c>
      <c r="BP122" s="2">
        <f t="shared" si="107"/>
        <v>0</v>
      </c>
      <c r="BQ122" s="2">
        <f t="shared" si="108"/>
        <v>0</v>
      </c>
      <c r="BR122" s="2">
        <f t="shared" si="109"/>
        <v>0</v>
      </c>
      <c r="BS122" s="2">
        <f t="shared" si="110"/>
        <v>0</v>
      </c>
      <c r="BT122" s="2">
        <f t="shared" si="111"/>
        <v>0</v>
      </c>
      <c r="BU122" s="2">
        <f t="shared" si="112"/>
        <v>0</v>
      </c>
      <c r="BV122" s="2">
        <f t="shared" si="113"/>
        <v>0</v>
      </c>
      <c r="BW122" s="2">
        <f t="shared" si="114"/>
        <v>0</v>
      </c>
      <c r="BX122" s="2">
        <f t="shared" si="115"/>
        <v>0</v>
      </c>
      <c r="BY122" s="2">
        <f t="shared" si="116"/>
        <v>0</v>
      </c>
      <c r="BZ122" s="2">
        <f t="shared" si="117"/>
        <v>0</v>
      </c>
      <c r="CA122" s="2">
        <f t="shared" si="118"/>
        <v>0</v>
      </c>
      <c r="CB122" s="2">
        <f t="shared" si="119"/>
        <v>0</v>
      </c>
      <c r="CC122" s="2">
        <f t="shared" si="120"/>
        <v>0</v>
      </c>
      <c r="CD122" s="2">
        <f t="shared" si="121"/>
        <v>0</v>
      </c>
      <c r="CE122" s="2">
        <f t="shared" si="122"/>
        <v>0</v>
      </c>
      <c r="CF122" s="2">
        <f t="shared" si="123"/>
        <v>0</v>
      </c>
      <c r="CG122" s="2">
        <f t="shared" si="124"/>
        <v>0</v>
      </c>
      <c r="CH122" s="2">
        <f t="shared" si="125"/>
        <v>0</v>
      </c>
      <c r="CI122" s="2">
        <f t="shared" si="126"/>
        <v>0</v>
      </c>
      <c r="CJ122" s="2">
        <f t="shared" si="127"/>
        <v>0</v>
      </c>
      <c r="CK122" s="2">
        <f t="shared" si="128"/>
        <v>0</v>
      </c>
      <c r="CL122" s="2">
        <f t="shared" si="129"/>
        <v>0</v>
      </c>
      <c r="CM122" s="2">
        <f t="shared" si="130"/>
        <v>0</v>
      </c>
      <c r="CN122" s="2">
        <f t="shared" si="131"/>
        <v>0</v>
      </c>
      <c r="CO122" s="2">
        <f t="shared" si="132"/>
        <v>0</v>
      </c>
      <c r="CP122" s="2">
        <f t="shared" si="133"/>
        <v>0</v>
      </c>
      <c r="CQ122" s="2">
        <f t="shared" si="134"/>
        <v>0</v>
      </c>
      <c r="CR122" s="2">
        <f t="shared" si="135"/>
        <v>0</v>
      </c>
      <c r="CS122" s="2">
        <f t="shared" si="136"/>
        <v>0</v>
      </c>
      <c r="CT122" s="2">
        <f t="shared" si="137"/>
        <v>0</v>
      </c>
      <c r="CU122" s="2">
        <f t="shared" si="138"/>
        <v>0</v>
      </c>
      <c r="CV122" s="2">
        <f t="shared" si="139"/>
        <v>0</v>
      </c>
      <c r="CW122" s="2">
        <f t="shared" si="140"/>
        <v>0</v>
      </c>
      <c r="CX122" s="2">
        <f t="shared" si="141"/>
        <v>0</v>
      </c>
      <c r="CY122" s="2">
        <f t="shared" si="142"/>
        <v>0</v>
      </c>
      <c r="CZ122" s="2">
        <f t="shared" si="143"/>
        <v>0</v>
      </c>
    </row>
    <row r="123" spans="1:104" ht="96.6" x14ac:dyDescent="0.3">
      <c r="A123" s="2" t="s">
        <v>497</v>
      </c>
      <c r="B123" s="2" t="s">
        <v>499</v>
      </c>
      <c r="C123" s="2" t="s">
        <v>495</v>
      </c>
      <c r="D123" s="2">
        <v>3</v>
      </c>
      <c r="E123" s="2" t="s">
        <v>5</v>
      </c>
      <c r="F123" s="2">
        <f t="shared" si="208"/>
        <v>1</v>
      </c>
      <c r="G123" s="2">
        <f t="shared" si="209"/>
        <v>0</v>
      </c>
      <c r="H123" s="2">
        <f t="shared" si="210"/>
        <v>0</v>
      </c>
      <c r="I123" s="2">
        <f t="shared" si="211"/>
        <v>0</v>
      </c>
      <c r="J123" s="2">
        <f t="shared" si="212"/>
        <v>0</v>
      </c>
      <c r="K123" s="2">
        <f t="shared" si="213"/>
        <v>0</v>
      </c>
      <c r="L123" s="2">
        <f t="shared" si="214"/>
        <v>0</v>
      </c>
      <c r="M123" s="2">
        <f t="shared" si="215"/>
        <v>0</v>
      </c>
      <c r="N123" s="2" t="s">
        <v>44</v>
      </c>
      <c r="P123" s="2" t="s">
        <v>139</v>
      </c>
      <c r="S123" s="2" t="s">
        <v>108</v>
      </c>
      <c r="V123" s="2" t="s">
        <v>1239</v>
      </c>
      <c r="W123" s="2" t="s">
        <v>81</v>
      </c>
      <c r="X123" s="2" t="s">
        <v>88</v>
      </c>
      <c r="Y123" s="2">
        <f t="shared" si="88"/>
        <v>1</v>
      </c>
      <c r="Z123" s="2">
        <f t="shared" si="89"/>
        <v>0</v>
      </c>
      <c r="AA123" s="2">
        <f t="shared" si="90"/>
        <v>1</v>
      </c>
      <c r="AB123" s="2">
        <f t="shared" si="91"/>
        <v>0</v>
      </c>
      <c r="AC123" s="2">
        <f t="shared" si="92"/>
        <v>0</v>
      </c>
      <c r="AD123" s="2">
        <f t="shared" si="216"/>
        <v>0</v>
      </c>
      <c r="AE123" s="2">
        <f t="shared" si="93"/>
        <v>1</v>
      </c>
      <c r="AF123" s="2">
        <f t="shared" si="217"/>
        <v>0</v>
      </c>
      <c r="AG123" s="2">
        <f t="shared" si="218"/>
        <v>0</v>
      </c>
      <c r="AH123" s="2">
        <f t="shared" si="219"/>
        <v>0</v>
      </c>
      <c r="AI123" s="2">
        <f t="shared" si="220"/>
        <v>0</v>
      </c>
      <c r="AJ123" s="2">
        <f t="shared" si="221"/>
        <v>0</v>
      </c>
      <c r="AK123" s="2">
        <f t="shared" si="222"/>
        <v>0</v>
      </c>
      <c r="AL123" s="2">
        <f t="shared" si="223"/>
        <v>0</v>
      </c>
      <c r="AM123" s="2">
        <f t="shared" si="224"/>
        <v>0</v>
      </c>
      <c r="AN123" s="2">
        <f t="shared" si="225"/>
        <v>0</v>
      </c>
      <c r="AO123" s="2">
        <f t="shared" si="226"/>
        <v>0</v>
      </c>
      <c r="AP123" s="2">
        <f t="shared" si="227"/>
        <v>0</v>
      </c>
      <c r="AQ123" s="2">
        <f t="shared" si="228"/>
        <v>0</v>
      </c>
      <c r="AR123" s="2">
        <f t="shared" si="229"/>
        <v>0</v>
      </c>
      <c r="AS123" s="2">
        <f t="shared" si="94"/>
        <v>0</v>
      </c>
      <c r="AT123" s="2">
        <f t="shared" si="230"/>
        <v>1</v>
      </c>
      <c r="AU123" s="2">
        <f t="shared" si="231"/>
        <v>0</v>
      </c>
      <c r="AV123" s="2">
        <f t="shared" si="232"/>
        <v>0</v>
      </c>
      <c r="AW123" s="2">
        <f t="shared" si="233"/>
        <v>0</v>
      </c>
      <c r="AX123" s="2">
        <f t="shared" si="234"/>
        <v>0</v>
      </c>
      <c r="AY123" s="2">
        <f t="shared" si="235"/>
        <v>0</v>
      </c>
      <c r="AZ123" s="2">
        <f t="shared" si="236"/>
        <v>0</v>
      </c>
      <c r="BA123" s="2">
        <f t="shared" si="237"/>
        <v>1</v>
      </c>
      <c r="BB123" s="2">
        <f t="shared" si="238"/>
        <v>0</v>
      </c>
      <c r="BC123" s="2">
        <f t="shared" si="239"/>
        <v>0</v>
      </c>
      <c r="BD123" s="2">
        <f t="shared" si="95"/>
        <v>0</v>
      </c>
      <c r="BE123" s="2">
        <f t="shared" si="96"/>
        <v>0</v>
      </c>
      <c r="BF123" s="2">
        <f t="shared" si="97"/>
        <v>0</v>
      </c>
      <c r="BG123" s="2">
        <f t="shared" si="98"/>
        <v>0</v>
      </c>
      <c r="BH123" s="2">
        <f t="shared" si="99"/>
        <v>1</v>
      </c>
      <c r="BI123" s="2">
        <f t="shared" si="100"/>
        <v>0</v>
      </c>
      <c r="BJ123" s="2">
        <f t="shared" si="101"/>
        <v>0</v>
      </c>
      <c r="BK123" s="2">
        <f t="shared" si="102"/>
        <v>0</v>
      </c>
      <c r="BL123" s="2">
        <f t="shared" si="103"/>
        <v>0</v>
      </c>
      <c r="BM123" s="2">
        <f t="shared" si="104"/>
        <v>0</v>
      </c>
      <c r="BN123" s="2">
        <f t="shared" si="105"/>
        <v>0</v>
      </c>
      <c r="BO123" s="2">
        <f t="shared" si="106"/>
        <v>0</v>
      </c>
      <c r="BP123" s="2">
        <f t="shared" si="107"/>
        <v>0</v>
      </c>
      <c r="BQ123" s="2">
        <f t="shared" si="108"/>
        <v>0</v>
      </c>
      <c r="BR123" s="2">
        <f t="shared" si="109"/>
        <v>1</v>
      </c>
      <c r="BS123" s="2">
        <f t="shared" si="110"/>
        <v>0</v>
      </c>
      <c r="BT123" s="2">
        <f t="shared" si="111"/>
        <v>0</v>
      </c>
      <c r="BU123" s="2">
        <f t="shared" si="112"/>
        <v>0</v>
      </c>
      <c r="BV123" s="2">
        <f t="shared" si="113"/>
        <v>0</v>
      </c>
      <c r="BW123" s="2">
        <f t="shared" si="114"/>
        <v>0</v>
      </c>
      <c r="BX123" s="2">
        <f t="shared" si="115"/>
        <v>0</v>
      </c>
      <c r="BY123" s="2">
        <f t="shared" si="116"/>
        <v>0</v>
      </c>
      <c r="BZ123" s="2">
        <f t="shared" si="117"/>
        <v>0</v>
      </c>
      <c r="CA123" s="2">
        <f t="shared" si="118"/>
        <v>0</v>
      </c>
      <c r="CB123" s="2">
        <f t="shared" si="119"/>
        <v>0</v>
      </c>
      <c r="CC123" s="2">
        <f t="shared" si="120"/>
        <v>0</v>
      </c>
      <c r="CD123" s="2">
        <f t="shared" si="121"/>
        <v>0</v>
      </c>
      <c r="CE123" s="2">
        <f t="shared" si="122"/>
        <v>0</v>
      </c>
      <c r="CF123" s="2">
        <f t="shared" si="123"/>
        <v>0</v>
      </c>
      <c r="CG123" s="2">
        <f t="shared" si="124"/>
        <v>0</v>
      </c>
      <c r="CH123" s="2">
        <f t="shared" si="125"/>
        <v>0</v>
      </c>
      <c r="CI123" s="2">
        <f t="shared" si="126"/>
        <v>0</v>
      </c>
      <c r="CJ123" s="2">
        <f t="shared" si="127"/>
        <v>0</v>
      </c>
      <c r="CK123" s="2">
        <f t="shared" si="128"/>
        <v>0</v>
      </c>
      <c r="CL123" s="2">
        <f t="shared" si="129"/>
        <v>0</v>
      </c>
      <c r="CM123" s="2">
        <f t="shared" si="130"/>
        <v>0</v>
      </c>
      <c r="CN123" s="2">
        <f t="shared" si="131"/>
        <v>0</v>
      </c>
      <c r="CO123" s="2">
        <f t="shared" si="132"/>
        <v>0</v>
      </c>
      <c r="CP123" s="2">
        <f t="shared" si="133"/>
        <v>0</v>
      </c>
      <c r="CQ123" s="2">
        <f t="shared" si="134"/>
        <v>0</v>
      </c>
      <c r="CR123" s="2">
        <f t="shared" si="135"/>
        <v>0</v>
      </c>
      <c r="CS123" s="2">
        <f t="shared" si="136"/>
        <v>0</v>
      </c>
      <c r="CT123" s="2">
        <f t="shared" si="137"/>
        <v>0</v>
      </c>
      <c r="CU123" s="2">
        <f t="shared" si="138"/>
        <v>0</v>
      </c>
      <c r="CV123" s="2">
        <f t="shared" si="139"/>
        <v>0</v>
      </c>
      <c r="CW123" s="2">
        <f t="shared" si="140"/>
        <v>0</v>
      </c>
      <c r="CX123" s="2">
        <f t="shared" si="141"/>
        <v>0</v>
      </c>
      <c r="CY123" s="2">
        <f t="shared" si="142"/>
        <v>0</v>
      </c>
      <c r="CZ123" s="2">
        <f t="shared" si="143"/>
        <v>0</v>
      </c>
    </row>
    <row r="124" spans="1:104" ht="207" x14ac:dyDescent="0.3">
      <c r="A124" s="2" t="s">
        <v>500</v>
      </c>
      <c r="B124" s="2" t="s">
        <v>501</v>
      </c>
      <c r="C124" s="2" t="s">
        <v>495</v>
      </c>
      <c r="D124" s="2" t="s">
        <v>502</v>
      </c>
      <c r="E124" s="2" t="s">
        <v>5</v>
      </c>
      <c r="F124" s="2">
        <f t="shared" ref="F124:F127" si="240">IF(ISNUMBER(SEARCH("Energy", E124)), 1, 0)</f>
        <v>1</v>
      </c>
      <c r="G124" s="2">
        <f t="shared" ref="G124:G127" si="241">IF(ISNUMBER(SEARCH("Housing", E124)), 1, 0)</f>
        <v>0</v>
      </c>
      <c r="H124" s="2">
        <f t="shared" ref="H124:H127" si="242">IF(ISNUMBER(SEARCH("Mobility", E124)), 1, 0)</f>
        <v>0</v>
      </c>
      <c r="I124" s="2">
        <f t="shared" ref="I124:I127" si="243">IF(ISNUMBER(SEARCH("Industry", E124)), 1, 0)</f>
        <v>0</v>
      </c>
      <c r="J124" s="2">
        <f t="shared" ref="J124:J127" si="244">IF(ISNUMBER(SEARCH("Agri", E124)), 1, 0)</f>
        <v>0</v>
      </c>
      <c r="K124" s="2">
        <f t="shared" ref="K124:K127" si="245">IF(ISNUMBER(SEARCH("LULUCF", E124)), 1, 0)</f>
        <v>0</v>
      </c>
      <c r="L124" s="2">
        <f t="shared" ref="L124:L127" si="246">IF(OR(ISNUMBER(SEARCH("Waste", E124)), ISNUMBER(SEARCH("Other", E124))), 1, 0)</f>
        <v>0</v>
      </c>
      <c r="M124" s="2">
        <f t="shared" ref="M124:M127" si="247">IF(ISNUMBER(SEARCH("Cross", E124)), 1, 0)</f>
        <v>0</v>
      </c>
      <c r="N124" s="2" t="s">
        <v>274</v>
      </c>
      <c r="P124" s="2" t="s">
        <v>139</v>
      </c>
      <c r="R124" s="2" t="s">
        <v>503</v>
      </c>
      <c r="S124" s="2" t="s">
        <v>63</v>
      </c>
      <c r="T124" s="2" t="s">
        <v>67</v>
      </c>
      <c r="U124" s="2" t="s">
        <v>74</v>
      </c>
      <c r="V124" s="2" t="s">
        <v>1239</v>
      </c>
      <c r="W124" s="2" t="s">
        <v>81</v>
      </c>
      <c r="X124" s="2" t="s">
        <v>87</v>
      </c>
      <c r="Y124" s="2">
        <f t="shared" si="88"/>
        <v>1</v>
      </c>
      <c r="Z124" s="2">
        <f t="shared" si="89"/>
        <v>0</v>
      </c>
      <c r="AA124" s="2">
        <f t="shared" si="90"/>
        <v>1</v>
      </c>
      <c r="AB124" s="2">
        <f t="shared" si="91"/>
        <v>0</v>
      </c>
      <c r="AC124" s="2">
        <f t="shared" si="92"/>
        <v>1</v>
      </c>
      <c r="AD124" s="2">
        <f t="shared" ref="AD124:AD127" si="248">IF(S124="Direct", 1, 0)</f>
        <v>1</v>
      </c>
      <c r="AE124" s="2">
        <f t="shared" si="93"/>
        <v>1</v>
      </c>
      <c r="AF124" s="2">
        <f t="shared" ref="AF124:AF127" si="249">IF(ISNUMBER(SEARCH("Population", T124)), 1, 0)</f>
        <v>0</v>
      </c>
      <c r="AG124" s="2">
        <f t="shared" ref="AG124:AG127" si="250">IF(ISNUMBER(SEARCH("Sufficiency", T124)), 1, 0)</f>
        <v>0</v>
      </c>
      <c r="AH124" s="2">
        <f t="shared" ref="AH124:AH127" si="251">IF(ISNUMBER(SEARCH("Efficiency", T124)), 1, 0)</f>
        <v>1</v>
      </c>
      <c r="AI124" s="2">
        <f t="shared" ref="AI124:AI127" si="252">IF(ISNUMBER(SEARCH("Consistency", T124)), 1, 0)</f>
        <v>0</v>
      </c>
      <c r="AJ124" s="2">
        <f t="shared" ref="AJ124:AJ127" si="253">IF(ISNUMBER(SEARCH("Regeneration", T124)), 1, 0)</f>
        <v>0</v>
      </c>
      <c r="AK124" s="2">
        <f t="shared" ref="AK124:AK127" si="254">IF(ISNUMBER(SEARCH("Population", U124)), 1, 0)</f>
        <v>0</v>
      </c>
      <c r="AL124" s="2">
        <f t="shared" ref="AL124:AL127" si="255">IF(ISNUMBER(SEARCH("targeted", U124)), 1, 0)</f>
        <v>0</v>
      </c>
      <c r="AM124" s="2">
        <f t="shared" ref="AM124:AM127" si="256">IF(ISNUMBER(SEARCH("direct", U124)), 1, 0)</f>
        <v>0</v>
      </c>
      <c r="AN124" s="2">
        <f t="shared" ref="AN124:AN127" si="257">IF(ISNUMBER(SEARCH("mediated", U124)), 1, 0)</f>
        <v>0</v>
      </c>
      <c r="AO124" s="2">
        <f t="shared" ref="AO124:AO127" si="258">IF(ISNUMBER(SEARCH("equalization", U124)), 1, 0)</f>
        <v>0</v>
      </c>
      <c r="AP124" s="2">
        <f t="shared" ref="AP124:AP127" si="259">IF(ISNUMBER(SEARCH("eco-efficiency", U124)), 1, 0)</f>
        <v>1</v>
      </c>
      <c r="AQ124" s="2">
        <f t="shared" ref="AQ124:AQ127" si="260">IF(ISNUMBER(SEARCH("impact", U124)), 1, 0)</f>
        <v>0</v>
      </c>
      <c r="AR124" s="2">
        <f t="shared" ref="AR124:AR127" si="261">IF(ISNUMBER(SEARCH("goals", W124)), 1, 0)</f>
        <v>0</v>
      </c>
      <c r="AS124" s="2">
        <f t="shared" si="94"/>
        <v>0</v>
      </c>
      <c r="AT124" s="2">
        <f t="shared" ref="AT124:AT127" si="262">IF(ISNUMBER(SEARCH("structural change", W124)), 1, 0)</f>
        <v>1</v>
      </c>
      <c r="AU124" s="2">
        <f t="shared" ref="AU124:AU127" si="263">IF(ISNUMBER(SEARCH("transfer of responsibility", X124)), 1, 0)</f>
        <v>0</v>
      </c>
      <c r="AV124" s="2">
        <f t="shared" ref="AV124:AV127" si="264">IF(ISNUMBER(SEARCH("international competition", X124)), 1, 0)</f>
        <v>0</v>
      </c>
      <c r="AW124" s="2">
        <f t="shared" ref="AW124:AW127" si="265">IF(ISNUMBER(SEARCH("legal form", X124)), 1, 0)</f>
        <v>0</v>
      </c>
      <c r="AX124" s="2">
        <f t="shared" ref="AX124:AX127" si="266">IF(ISNUMBER(SEARCH("infrastructure", X124)), 1, 0)</f>
        <v>0</v>
      </c>
      <c r="AY124" s="2">
        <f t="shared" ref="AY124:AY127" si="267">IF(ISNUMBER(SEARCH("property", X124)), 1, 0)</f>
        <v>0</v>
      </c>
      <c r="AZ124" s="2">
        <f t="shared" ref="AZ124:AZ127" si="268">IF(ISNUMBER(SEARCH("markets", X124)), 1, 0)</f>
        <v>1</v>
      </c>
      <c r="BA124" s="2">
        <f t="shared" ref="BA124:BA127" si="269">IF(ISNUMBER(SEARCH("Transformation governance", X124)), 1, 0)</f>
        <v>0</v>
      </c>
      <c r="BB124" s="2">
        <f t="shared" ref="BB124:BB127" si="270">IF(ISNUMBER(SEARCH("growth", X124)), 1, 0)</f>
        <v>0</v>
      </c>
      <c r="BC124" s="2">
        <f t="shared" ref="BC124:BC127" si="271">IF(ISNUMBER(SEARCH("Financ", X124)), 1, 0)</f>
        <v>0</v>
      </c>
      <c r="BD124" s="2">
        <f t="shared" si="95"/>
        <v>0</v>
      </c>
      <c r="BE124" s="2">
        <f t="shared" si="96"/>
        <v>0</v>
      </c>
      <c r="BF124" s="2">
        <f t="shared" si="97"/>
        <v>0</v>
      </c>
      <c r="BG124" s="2">
        <f t="shared" si="98"/>
        <v>0</v>
      </c>
      <c r="BH124" s="2">
        <f t="shared" si="99"/>
        <v>1</v>
      </c>
      <c r="BI124" s="2">
        <f t="shared" si="100"/>
        <v>0</v>
      </c>
      <c r="BJ124" s="2">
        <f t="shared" si="101"/>
        <v>0</v>
      </c>
      <c r="BK124" s="2">
        <f t="shared" si="102"/>
        <v>1</v>
      </c>
      <c r="BL124" s="2">
        <f t="shared" si="103"/>
        <v>0</v>
      </c>
      <c r="BM124" s="2">
        <f t="shared" si="104"/>
        <v>0</v>
      </c>
      <c r="BN124" s="2">
        <f t="shared" si="105"/>
        <v>0</v>
      </c>
      <c r="BO124" s="2">
        <f t="shared" si="106"/>
        <v>0</v>
      </c>
      <c r="BP124" s="2">
        <f t="shared" si="107"/>
        <v>0</v>
      </c>
      <c r="BQ124" s="2">
        <f t="shared" si="108"/>
        <v>0</v>
      </c>
      <c r="BR124" s="2">
        <f t="shared" si="109"/>
        <v>1</v>
      </c>
      <c r="BS124" s="2">
        <f t="shared" si="110"/>
        <v>0</v>
      </c>
      <c r="BT124" s="2">
        <f t="shared" si="111"/>
        <v>0</v>
      </c>
      <c r="BU124" s="2">
        <f t="shared" si="112"/>
        <v>0</v>
      </c>
      <c r="BV124" s="2">
        <f t="shared" si="113"/>
        <v>0</v>
      </c>
      <c r="BW124" s="2">
        <f t="shared" si="114"/>
        <v>0</v>
      </c>
      <c r="BX124" s="2">
        <f t="shared" si="115"/>
        <v>0</v>
      </c>
      <c r="BY124" s="2">
        <f t="shared" si="116"/>
        <v>0</v>
      </c>
      <c r="BZ124" s="2">
        <f t="shared" si="117"/>
        <v>0</v>
      </c>
      <c r="CA124" s="2">
        <f t="shared" si="118"/>
        <v>0</v>
      </c>
      <c r="CB124" s="2">
        <f t="shared" si="119"/>
        <v>0</v>
      </c>
      <c r="CC124" s="2">
        <f t="shared" si="120"/>
        <v>0</v>
      </c>
      <c r="CD124" s="2">
        <f t="shared" si="121"/>
        <v>0</v>
      </c>
      <c r="CE124" s="2">
        <f t="shared" si="122"/>
        <v>0</v>
      </c>
      <c r="CF124" s="2">
        <f t="shared" si="123"/>
        <v>0</v>
      </c>
      <c r="CG124" s="2">
        <f t="shared" si="124"/>
        <v>0</v>
      </c>
      <c r="CH124" s="2">
        <f t="shared" si="125"/>
        <v>0</v>
      </c>
      <c r="CI124" s="2">
        <f t="shared" si="126"/>
        <v>0</v>
      </c>
      <c r="CJ124" s="2">
        <f t="shared" si="127"/>
        <v>0</v>
      </c>
      <c r="CK124" s="2">
        <f t="shared" si="128"/>
        <v>1</v>
      </c>
      <c r="CL124" s="2">
        <f t="shared" si="129"/>
        <v>1</v>
      </c>
      <c r="CM124" s="2">
        <f t="shared" si="130"/>
        <v>0</v>
      </c>
      <c r="CN124" s="2">
        <f t="shared" si="131"/>
        <v>0</v>
      </c>
      <c r="CO124" s="2">
        <f t="shared" si="132"/>
        <v>0</v>
      </c>
      <c r="CP124" s="2">
        <f t="shared" si="133"/>
        <v>0</v>
      </c>
      <c r="CQ124" s="2">
        <f t="shared" si="134"/>
        <v>0</v>
      </c>
      <c r="CR124" s="2">
        <f t="shared" si="135"/>
        <v>0</v>
      </c>
      <c r="CS124" s="2">
        <f t="shared" si="136"/>
        <v>0</v>
      </c>
      <c r="CT124" s="2">
        <f t="shared" si="137"/>
        <v>0</v>
      </c>
      <c r="CU124" s="2">
        <f t="shared" si="138"/>
        <v>0</v>
      </c>
      <c r="CV124" s="2">
        <f t="shared" si="139"/>
        <v>0</v>
      </c>
      <c r="CW124" s="2">
        <f t="shared" si="140"/>
        <v>0</v>
      </c>
      <c r="CX124" s="2">
        <f t="shared" si="141"/>
        <v>0</v>
      </c>
      <c r="CY124" s="2">
        <f t="shared" si="142"/>
        <v>0</v>
      </c>
      <c r="CZ124" s="2">
        <f t="shared" si="143"/>
        <v>0</v>
      </c>
    </row>
    <row r="125" spans="1:104" ht="128.25" customHeight="1" x14ac:dyDescent="0.3">
      <c r="A125" s="2" t="s">
        <v>504</v>
      </c>
      <c r="B125" s="2" t="s">
        <v>587</v>
      </c>
      <c r="C125" s="2" t="s">
        <v>495</v>
      </c>
      <c r="D125" s="2" t="s">
        <v>505</v>
      </c>
      <c r="E125" s="2" t="s">
        <v>5</v>
      </c>
      <c r="F125" s="2">
        <f t="shared" si="240"/>
        <v>1</v>
      </c>
      <c r="G125" s="2">
        <f t="shared" si="241"/>
        <v>0</v>
      </c>
      <c r="H125" s="2">
        <f t="shared" si="242"/>
        <v>0</v>
      </c>
      <c r="I125" s="2">
        <f t="shared" si="243"/>
        <v>0</v>
      </c>
      <c r="J125" s="2">
        <f t="shared" si="244"/>
        <v>0</v>
      </c>
      <c r="K125" s="2">
        <f t="shared" si="245"/>
        <v>0</v>
      </c>
      <c r="L125" s="2">
        <f t="shared" si="246"/>
        <v>0</v>
      </c>
      <c r="M125" s="2">
        <f t="shared" si="247"/>
        <v>0</v>
      </c>
      <c r="N125" s="2" t="s">
        <v>44</v>
      </c>
      <c r="P125" s="2" t="s">
        <v>139</v>
      </c>
      <c r="R125" s="2" t="s">
        <v>510</v>
      </c>
      <c r="S125" s="2" t="s">
        <v>108</v>
      </c>
      <c r="V125" s="2" t="s">
        <v>1237</v>
      </c>
      <c r="Y125" s="2">
        <f t="shared" si="88"/>
        <v>1</v>
      </c>
      <c r="Z125" s="2">
        <f t="shared" si="89"/>
        <v>0</v>
      </c>
      <c r="AA125" s="2">
        <f t="shared" si="90"/>
        <v>1</v>
      </c>
      <c r="AB125" s="2">
        <f t="shared" si="91"/>
        <v>0</v>
      </c>
      <c r="AC125" s="2">
        <f t="shared" si="92"/>
        <v>1</v>
      </c>
      <c r="AD125" s="2">
        <f t="shared" si="248"/>
        <v>0</v>
      </c>
      <c r="AE125" s="2">
        <f t="shared" si="93"/>
        <v>0</v>
      </c>
      <c r="AF125" s="2">
        <f t="shared" si="249"/>
        <v>0</v>
      </c>
      <c r="AG125" s="2">
        <f t="shared" si="250"/>
        <v>0</v>
      </c>
      <c r="AH125" s="2">
        <f t="shared" si="251"/>
        <v>0</v>
      </c>
      <c r="AI125" s="2">
        <f t="shared" si="252"/>
        <v>0</v>
      </c>
      <c r="AJ125" s="2">
        <f t="shared" si="253"/>
        <v>0</v>
      </c>
      <c r="AK125" s="2">
        <f t="shared" si="254"/>
        <v>0</v>
      </c>
      <c r="AL125" s="2">
        <f t="shared" si="255"/>
        <v>0</v>
      </c>
      <c r="AM125" s="2">
        <f t="shared" si="256"/>
        <v>0</v>
      </c>
      <c r="AN125" s="2">
        <f t="shared" si="257"/>
        <v>0</v>
      </c>
      <c r="AO125" s="2">
        <f t="shared" si="258"/>
        <v>0</v>
      </c>
      <c r="AP125" s="2">
        <f t="shared" si="259"/>
        <v>0</v>
      </c>
      <c r="AQ125" s="2">
        <f t="shared" si="260"/>
        <v>0</v>
      </c>
      <c r="AR125" s="2">
        <f t="shared" si="261"/>
        <v>0</v>
      </c>
      <c r="AS125" s="2">
        <f t="shared" si="94"/>
        <v>0</v>
      </c>
      <c r="AT125" s="2">
        <f t="shared" si="262"/>
        <v>0</v>
      </c>
      <c r="AU125" s="2">
        <f t="shared" si="263"/>
        <v>0</v>
      </c>
      <c r="AV125" s="2">
        <f t="shared" si="264"/>
        <v>0</v>
      </c>
      <c r="AW125" s="2">
        <f t="shared" si="265"/>
        <v>0</v>
      </c>
      <c r="AX125" s="2">
        <f t="shared" si="266"/>
        <v>0</v>
      </c>
      <c r="AY125" s="2">
        <f t="shared" si="267"/>
        <v>0</v>
      </c>
      <c r="AZ125" s="2">
        <f t="shared" si="268"/>
        <v>0</v>
      </c>
      <c r="BA125" s="2">
        <f t="shared" si="269"/>
        <v>0</v>
      </c>
      <c r="BB125" s="2">
        <f t="shared" si="270"/>
        <v>0</v>
      </c>
      <c r="BC125" s="2">
        <f t="shared" si="271"/>
        <v>0</v>
      </c>
      <c r="BD125" s="2">
        <f t="shared" si="95"/>
        <v>0</v>
      </c>
      <c r="BE125" s="2">
        <f t="shared" si="96"/>
        <v>0</v>
      </c>
      <c r="BF125" s="2">
        <f t="shared" si="97"/>
        <v>0</v>
      </c>
      <c r="BG125" s="2">
        <f t="shared" si="98"/>
        <v>0</v>
      </c>
      <c r="BH125" s="2">
        <f t="shared" si="99"/>
        <v>1</v>
      </c>
      <c r="BI125" s="2">
        <f t="shared" si="100"/>
        <v>0</v>
      </c>
      <c r="BJ125" s="2">
        <f t="shared" si="101"/>
        <v>0</v>
      </c>
      <c r="BK125" s="2">
        <f t="shared" si="102"/>
        <v>0</v>
      </c>
      <c r="BL125" s="2">
        <f t="shared" si="103"/>
        <v>0</v>
      </c>
      <c r="BM125" s="2">
        <f t="shared" si="104"/>
        <v>0</v>
      </c>
      <c r="BN125" s="2">
        <f t="shared" si="105"/>
        <v>0</v>
      </c>
      <c r="BO125" s="2">
        <f t="shared" si="106"/>
        <v>0</v>
      </c>
      <c r="BP125" s="2">
        <f t="shared" si="107"/>
        <v>0</v>
      </c>
      <c r="BQ125" s="2">
        <f t="shared" si="108"/>
        <v>0</v>
      </c>
      <c r="BR125" s="2">
        <f t="shared" si="109"/>
        <v>1</v>
      </c>
      <c r="BS125" s="2">
        <f t="shared" si="110"/>
        <v>0</v>
      </c>
      <c r="BT125" s="2">
        <f t="shared" si="111"/>
        <v>0</v>
      </c>
      <c r="BU125" s="2">
        <f t="shared" si="112"/>
        <v>0</v>
      </c>
      <c r="BV125" s="2">
        <f t="shared" si="113"/>
        <v>0</v>
      </c>
      <c r="BW125" s="2">
        <f t="shared" si="114"/>
        <v>0</v>
      </c>
      <c r="BX125" s="2">
        <f t="shared" si="115"/>
        <v>0</v>
      </c>
      <c r="BY125" s="2">
        <f t="shared" si="116"/>
        <v>0</v>
      </c>
      <c r="BZ125" s="2">
        <f t="shared" si="117"/>
        <v>0</v>
      </c>
      <c r="CA125" s="2">
        <f t="shared" si="118"/>
        <v>0</v>
      </c>
      <c r="CB125" s="2">
        <f t="shared" si="119"/>
        <v>0</v>
      </c>
      <c r="CC125" s="2">
        <f t="shared" si="120"/>
        <v>0</v>
      </c>
      <c r="CD125" s="2">
        <f t="shared" si="121"/>
        <v>0</v>
      </c>
      <c r="CE125" s="2">
        <f t="shared" si="122"/>
        <v>0</v>
      </c>
      <c r="CF125" s="2">
        <f t="shared" si="123"/>
        <v>0</v>
      </c>
      <c r="CG125" s="2">
        <f t="shared" si="124"/>
        <v>0</v>
      </c>
      <c r="CH125" s="2">
        <f t="shared" si="125"/>
        <v>0</v>
      </c>
      <c r="CI125" s="2">
        <f t="shared" si="126"/>
        <v>0</v>
      </c>
      <c r="CJ125" s="2">
        <f t="shared" si="127"/>
        <v>0</v>
      </c>
      <c r="CK125" s="2">
        <f t="shared" si="128"/>
        <v>0</v>
      </c>
      <c r="CL125" s="2">
        <f t="shared" si="129"/>
        <v>1</v>
      </c>
      <c r="CM125" s="2">
        <f t="shared" si="130"/>
        <v>0</v>
      </c>
      <c r="CN125" s="2">
        <f t="shared" si="131"/>
        <v>1</v>
      </c>
      <c r="CO125" s="2">
        <f t="shared" si="132"/>
        <v>1</v>
      </c>
      <c r="CP125" s="2">
        <f t="shared" si="133"/>
        <v>0</v>
      </c>
      <c r="CQ125" s="2">
        <f t="shared" si="134"/>
        <v>0</v>
      </c>
      <c r="CR125" s="2">
        <f t="shared" si="135"/>
        <v>0</v>
      </c>
      <c r="CS125" s="2">
        <f t="shared" si="136"/>
        <v>0</v>
      </c>
      <c r="CT125" s="2">
        <f t="shared" si="137"/>
        <v>0</v>
      </c>
      <c r="CU125" s="2">
        <f t="shared" si="138"/>
        <v>0</v>
      </c>
      <c r="CV125" s="2">
        <f t="shared" si="139"/>
        <v>1</v>
      </c>
      <c r="CW125" s="2">
        <f t="shared" si="140"/>
        <v>1</v>
      </c>
      <c r="CX125" s="2">
        <f t="shared" si="141"/>
        <v>0</v>
      </c>
      <c r="CY125" s="2">
        <f t="shared" si="142"/>
        <v>0</v>
      </c>
      <c r="CZ125" s="2">
        <f t="shared" si="143"/>
        <v>1</v>
      </c>
    </row>
    <row r="126" spans="1:104" ht="69" x14ac:dyDescent="0.3">
      <c r="A126" s="2" t="s">
        <v>506</v>
      </c>
      <c r="B126" s="2" t="s">
        <v>507</v>
      </c>
      <c r="C126" s="2" t="s">
        <v>495</v>
      </c>
      <c r="D126" s="2" t="s">
        <v>509</v>
      </c>
      <c r="E126" s="2" t="s">
        <v>5</v>
      </c>
      <c r="F126" s="2">
        <f t="shared" si="240"/>
        <v>1</v>
      </c>
      <c r="G126" s="2">
        <f t="shared" si="241"/>
        <v>0</v>
      </c>
      <c r="H126" s="2">
        <f t="shared" si="242"/>
        <v>0</v>
      </c>
      <c r="I126" s="2">
        <f t="shared" si="243"/>
        <v>0</v>
      </c>
      <c r="J126" s="2">
        <f t="shared" si="244"/>
        <v>0</v>
      </c>
      <c r="K126" s="2">
        <f t="shared" si="245"/>
        <v>0</v>
      </c>
      <c r="L126" s="2">
        <f t="shared" si="246"/>
        <v>0</v>
      </c>
      <c r="M126" s="2">
        <f t="shared" si="247"/>
        <v>0</v>
      </c>
      <c r="N126" s="2" t="s">
        <v>508</v>
      </c>
      <c r="P126" s="2" t="s">
        <v>263</v>
      </c>
      <c r="R126" s="2" t="s">
        <v>57</v>
      </c>
      <c r="S126" s="2" t="s">
        <v>108</v>
      </c>
      <c r="V126" s="2" t="s">
        <v>1239</v>
      </c>
      <c r="W126" s="2" t="s">
        <v>81</v>
      </c>
      <c r="X126" s="2" t="s">
        <v>88</v>
      </c>
      <c r="Y126" s="2">
        <f t="shared" si="88"/>
        <v>1</v>
      </c>
      <c r="Z126" s="2">
        <f t="shared" si="89"/>
        <v>0</v>
      </c>
      <c r="AA126" s="2">
        <f t="shared" si="90"/>
        <v>1</v>
      </c>
      <c r="AB126" s="2">
        <f t="shared" si="91"/>
        <v>0</v>
      </c>
      <c r="AC126" s="2">
        <f t="shared" si="92"/>
        <v>1</v>
      </c>
      <c r="AD126" s="2">
        <f t="shared" si="248"/>
        <v>0</v>
      </c>
      <c r="AE126" s="2">
        <f t="shared" si="93"/>
        <v>1</v>
      </c>
      <c r="AF126" s="2">
        <f t="shared" si="249"/>
        <v>0</v>
      </c>
      <c r="AG126" s="2">
        <f t="shared" si="250"/>
        <v>0</v>
      </c>
      <c r="AH126" s="2">
        <f t="shared" si="251"/>
        <v>0</v>
      </c>
      <c r="AI126" s="2">
        <f t="shared" si="252"/>
        <v>0</v>
      </c>
      <c r="AJ126" s="2">
        <f t="shared" si="253"/>
        <v>0</v>
      </c>
      <c r="AK126" s="2">
        <f t="shared" si="254"/>
        <v>0</v>
      </c>
      <c r="AL126" s="2">
        <f t="shared" si="255"/>
        <v>0</v>
      </c>
      <c r="AM126" s="2">
        <f t="shared" si="256"/>
        <v>0</v>
      </c>
      <c r="AN126" s="2">
        <f t="shared" si="257"/>
        <v>0</v>
      </c>
      <c r="AO126" s="2">
        <f t="shared" si="258"/>
        <v>0</v>
      </c>
      <c r="AP126" s="2">
        <f t="shared" si="259"/>
        <v>0</v>
      </c>
      <c r="AQ126" s="2">
        <f t="shared" si="260"/>
        <v>0</v>
      </c>
      <c r="AR126" s="2">
        <f t="shared" si="261"/>
        <v>0</v>
      </c>
      <c r="AS126" s="2">
        <f t="shared" si="94"/>
        <v>0</v>
      </c>
      <c r="AT126" s="2">
        <f t="shared" si="262"/>
        <v>1</v>
      </c>
      <c r="AU126" s="2">
        <f t="shared" si="263"/>
        <v>0</v>
      </c>
      <c r="AV126" s="2">
        <f t="shared" si="264"/>
        <v>0</v>
      </c>
      <c r="AW126" s="2">
        <f t="shared" si="265"/>
        <v>0</v>
      </c>
      <c r="AX126" s="2">
        <f t="shared" si="266"/>
        <v>0</v>
      </c>
      <c r="AY126" s="2">
        <f t="shared" si="267"/>
        <v>0</v>
      </c>
      <c r="AZ126" s="2">
        <f t="shared" si="268"/>
        <v>0</v>
      </c>
      <c r="BA126" s="2">
        <f t="shared" si="269"/>
        <v>1</v>
      </c>
      <c r="BB126" s="2">
        <f t="shared" si="270"/>
        <v>0</v>
      </c>
      <c r="BC126" s="2">
        <f t="shared" si="271"/>
        <v>0</v>
      </c>
      <c r="BD126" s="2">
        <f t="shared" si="95"/>
        <v>0</v>
      </c>
      <c r="BE126" s="2">
        <f t="shared" si="96"/>
        <v>0</v>
      </c>
      <c r="BF126" s="2">
        <f t="shared" si="97"/>
        <v>0</v>
      </c>
      <c r="BG126" s="2">
        <f t="shared" si="98"/>
        <v>1</v>
      </c>
      <c r="BH126" s="2">
        <f t="shared" si="99"/>
        <v>1</v>
      </c>
      <c r="BI126" s="2">
        <f t="shared" si="100"/>
        <v>0</v>
      </c>
      <c r="BJ126" s="2">
        <f t="shared" si="101"/>
        <v>0</v>
      </c>
      <c r="BK126" s="2">
        <f t="shared" si="102"/>
        <v>1</v>
      </c>
      <c r="BL126" s="2">
        <f t="shared" si="103"/>
        <v>0</v>
      </c>
      <c r="BM126" s="2">
        <f t="shared" si="104"/>
        <v>1</v>
      </c>
      <c r="BN126" s="2">
        <f t="shared" si="105"/>
        <v>0</v>
      </c>
      <c r="BO126" s="2">
        <f t="shared" si="106"/>
        <v>0</v>
      </c>
      <c r="BP126" s="2">
        <f t="shared" si="107"/>
        <v>0</v>
      </c>
      <c r="BQ126" s="2">
        <f t="shared" si="108"/>
        <v>0</v>
      </c>
      <c r="BR126" s="2">
        <f t="shared" si="109"/>
        <v>1</v>
      </c>
      <c r="BS126" s="2">
        <f t="shared" si="110"/>
        <v>1</v>
      </c>
      <c r="BT126" s="2">
        <f t="shared" si="111"/>
        <v>0</v>
      </c>
      <c r="BU126" s="2">
        <f t="shared" si="112"/>
        <v>0</v>
      </c>
      <c r="BV126" s="2">
        <f t="shared" si="113"/>
        <v>0</v>
      </c>
      <c r="BW126" s="2">
        <f t="shared" si="114"/>
        <v>0</v>
      </c>
      <c r="BX126" s="2">
        <f t="shared" si="115"/>
        <v>0</v>
      </c>
      <c r="BY126" s="2">
        <f t="shared" si="116"/>
        <v>0</v>
      </c>
      <c r="BZ126" s="2">
        <f t="shared" si="117"/>
        <v>0</v>
      </c>
      <c r="CA126" s="2">
        <f t="shared" si="118"/>
        <v>0</v>
      </c>
      <c r="CB126" s="2">
        <f t="shared" si="119"/>
        <v>0</v>
      </c>
      <c r="CC126" s="2">
        <f t="shared" si="120"/>
        <v>0</v>
      </c>
      <c r="CD126" s="2">
        <f t="shared" si="121"/>
        <v>0</v>
      </c>
      <c r="CE126" s="2">
        <f t="shared" si="122"/>
        <v>0</v>
      </c>
      <c r="CF126" s="2">
        <f t="shared" si="123"/>
        <v>0</v>
      </c>
      <c r="CG126" s="2">
        <f t="shared" si="124"/>
        <v>0</v>
      </c>
      <c r="CH126" s="2">
        <f t="shared" si="125"/>
        <v>0</v>
      </c>
      <c r="CI126" s="2">
        <f t="shared" si="126"/>
        <v>0</v>
      </c>
      <c r="CJ126" s="2">
        <f t="shared" si="127"/>
        <v>0</v>
      </c>
      <c r="CK126" s="2">
        <f t="shared" si="128"/>
        <v>0</v>
      </c>
      <c r="CL126" s="2">
        <f t="shared" si="129"/>
        <v>1</v>
      </c>
      <c r="CM126" s="2">
        <f t="shared" si="130"/>
        <v>0</v>
      </c>
      <c r="CN126" s="2">
        <f t="shared" si="131"/>
        <v>0</v>
      </c>
      <c r="CO126" s="2">
        <f t="shared" si="132"/>
        <v>0</v>
      </c>
      <c r="CP126" s="2">
        <f t="shared" si="133"/>
        <v>0</v>
      </c>
      <c r="CQ126" s="2">
        <f t="shared" si="134"/>
        <v>0</v>
      </c>
      <c r="CR126" s="2">
        <f t="shared" si="135"/>
        <v>0</v>
      </c>
      <c r="CS126" s="2">
        <f t="shared" si="136"/>
        <v>0</v>
      </c>
      <c r="CT126" s="2">
        <f t="shared" si="137"/>
        <v>0</v>
      </c>
      <c r="CU126" s="2">
        <f t="shared" si="138"/>
        <v>0</v>
      </c>
      <c r="CV126" s="2">
        <f t="shared" si="139"/>
        <v>0</v>
      </c>
      <c r="CW126" s="2">
        <f t="shared" si="140"/>
        <v>0</v>
      </c>
      <c r="CX126" s="2">
        <f t="shared" si="141"/>
        <v>0</v>
      </c>
      <c r="CY126" s="2">
        <f t="shared" si="142"/>
        <v>0</v>
      </c>
      <c r="CZ126" s="2">
        <f t="shared" si="143"/>
        <v>0</v>
      </c>
    </row>
    <row r="127" spans="1:104" ht="96.6" x14ac:dyDescent="0.3">
      <c r="A127" s="2" t="s">
        <v>511</v>
      </c>
      <c r="B127" s="2" t="s">
        <v>512</v>
      </c>
      <c r="C127" s="2" t="s">
        <v>515</v>
      </c>
      <c r="D127" s="2" t="s">
        <v>513</v>
      </c>
      <c r="E127" s="2" t="s">
        <v>112</v>
      </c>
      <c r="F127" s="2">
        <f t="shared" si="240"/>
        <v>0</v>
      </c>
      <c r="G127" s="2">
        <f t="shared" si="241"/>
        <v>0</v>
      </c>
      <c r="H127" s="2">
        <f t="shared" si="242"/>
        <v>0</v>
      </c>
      <c r="I127" s="2">
        <f t="shared" si="243"/>
        <v>0</v>
      </c>
      <c r="J127" s="2">
        <f t="shared" si="244"/>
        <v>0</v>
      </c>
      <c r="K127" s="2">
        <f t="shared" si="245"/>
        <v>0</v>
      </c>
      <c r="L127" s="2">
        <f t="shared" si="246"/>
        <v>0</v>
      </c>
      <c r="M127" s="2">
        <f t="shared" si="247"/>
        <v>1</v>
      </c>
      <c r="N127" s="2" t="s">
        <v>514</v>
      </c>
      <c r="S127" s="2" t="s">
        <v>108</v>
      </c>
      <c r="V127" s="2" t="s">
        <v>1237</v>
      </c>
      <c r="Y127" s="2">
        <f t="shared" si="88"/>
        <v>1</v>
      </c>
      <c r="Z127" s="2">
        <f t="shared" si="89"/>
        <v>0</v>
      </c>
      <c r="AA127" s="2">
        <f t="shared" si="90"/>
        <v>0</v>
      </c>
      <c r="AB127" s="2">
        <f t="shared" si="91"/>
        <v>0</v>
      </c>
      <c r="AC127" s="2">
        <f t="shared" si="92"/>
        <v>0</v>
      </c>
      <c r="AD127" s="2">
        <f t="shared" si="248"/>
        <v>0</v>
      </c>
      <c r="AE127" s="2">
        <f t="shared" si="93"/>
        <v>0</v>
      </c>
      <c r="AF127" s="2">
        <f t="shared" si="249"/>
        <v>0</v>
      </c>
      <c r="AG127" s="2">
        <f t="shared" si="250"/>
        <v>0</v>
      </c>
      <c r="AH127" s="2">
        <f t="shared" si="251"/>
        <v>0</v>
      </c>
      <c r="AI127" s="2">
        <f t="shared" si="252"/>
        <v>0</v>
      </c>
      <c r="AJ127" s="2">
        <f t="shared" si="253"/>
        <v>0</v>
      </c>
      <c r="AK127" s="2">
        <f t="shared" si="254"/>
        <v>0</v>
      </c>
      <c r="AL127" s="2">
        <f t="shared" si="255"/>
        <v>0</v>
      </c>
      <c r="AM127" s="2">
        <f t="shared" si="256"/>
        <v>0</v>
      </c>
      <c r="AN127" s="2">
        <f t="shared" si="257"/>
        <v>0</v>
      </c>
      <c r="AO127" s="2">
        <f t="shared" si="258"/>
        <v>0</v>
      </c>
      <c r="AP127" s="2">
        <f t="shared" si="259"/>
        <v>0</v>
      </c>
      <c r="AQ127" s="2">
        <f t="shared" si="260"/>
        <v>0</v>
      </c>
      <c r="AR127" s="2">
        <f t="shared" si="261"/>
        <v>0</v>
      </c>
      <c r="AS127" s="2">
        <f t="shared" si="94"/>
        <v>0</v>
      </c>
      <c r="AT127" s="2">
        <f t="shared" si="262"/>
        <v>0</v>
      </c>
      <c r="AU127" s="2">
        <f t="shared" si="263"/>
        <v>0</v>
      </c>
      <c r="AV127" s="2">
        <f t="shared" si="264"/>
        <v>0</v>
      </c>
      <c r="AW127" s="2">
        <f t="shared" si="265"/>
        <v>0</v>
      </c>
      <c r="AX127" s="2">
        <f t="shared" si="266"/>
        <v>0</v>
      </c>
      <c r="AY127" s="2">
        <f t="shared" si="267"/>
        <v>0</v>
      </c>
      <c r="AZ127" s="2">
        <f t="shared" si="268"/>
        <v>0</v>
      </c>
      <c r="BA127" s="2">
        <f t="shared" si="269"/>
        <v>0</v>
      </c>
      <c r="BB127" s="2">
        <f t="shared" si="270"/>
        <v>0</v>
      </c>
      <c r="BC127" s="2">
        <f t="shared" si="271"/>
        <v>0</v>
      </c>
      <c r="BD127" s="2">
        <f t="shared" si="95"/>
        <v>1</v>
      </c>
      <c r="BE127" s="2">
        <f t="shared" si="96"/>
        <v>1</v>
      </c>
      <c r="BF127" s="2">
        <f t="shared" si="97"/>
        <v>0</v>
      </c>
      <c r="BG127" s="2">
        <f t="shared" si="98"/>
        <v>0</v>
      </c>
      <c r="BH127" s="2">
        <f t="shared" si="99"/>
        <v>0</v>
      </c>
      <c r="BI127" s="2">
        <f t="shared" si="100"/>
        <v>0</v>
      </c>
      <c r="BJ127" s="2">
        <f t="shared" si="101"/>
        <v>0</v>
      </c>
      <c r="BK127" s="2">
        <f t="shared" si="102"/>
        <v>0</v>
      </c>
      <c r="BL127" s="2">
        <f t="shared" si="103"/>
        <v>0</v>
      </c>
      <c r="BM127" s="2">
        <f t="shared" si="104"/>
        <v>1</v>
      </c>
      <c r="BN127" s="2">
        <f t="shared" si="105"/>
        <v>0</v>
      </c>
      <c r="BO127" s="2">
        <f t="shared" si="106"/>
        <v>0</v>
      </c>
      <c r="BP127" s="2">
        <f t="shared" si="107"/>
        <v>0</v>
      </c>
      <c r="BQ127" s="2">
        <f t="shared" si="108"/>
        <v>0</v>
      </c>
      <c r="BR127" s="2">
        <f t="shared" si="109"/>
        <v>0</v>
      </c>
      <c r="BS127" s="2">
        <f t="shared" si="110"/>
        <v>0</v>
      </c>
      <c r="BT127" s="2">
        <f t="shared" si="111"/>
        <v>0</v>
      </c>
      <c r="BU127" s="2">
        <f t="shared" si="112"/>
        <v>0</v>
      </c>
      <c r="BV127" s="2">
        <f t="shared" si="113"/>
        <v>0</v>
      </c>
      <c r="BW127" s="2">
        <f t="shared" si="114"/>
        <v>0</v>
      </c>
      <c r="BX127" s="2">
        <f t="shared" si="115"/>
        <v>0</v>
      </c>
      <c r="BY127" s="2">
        <f t="shared" si="116"/>
        <v>0</v>
      </c>
      <c r="BZ127" s="2">
        <f t="shared" si="117"/>
        <v>0</v>
      </c>
      <c r="CA127" s="2">
        <f t="shared" si="118"/>
        <v>0</v>
      </c>
      <c r="CB127" s="2">
        <f t="shared" si="119"/>
        <v>0</v>
      </c>
      <c r="CC127" s="2">
        <f t="shared" si="120"/>
        <v>0</v>
      </c>
      <c r="CD127" s="2">
        <f t="shared" si="121"/>
        <v>0</v>
      </c>
      <c r="CE127" s="2">
        <f t="shared" si="122"/>
        <v>0</v>
      </c>
      <c r="CF127" s="2">
        <f t="shared" si="123"/>
        <v>0</v>
      </c>
      <c r="CG127" s="2">
        <f t="shared" si="124"/>
        <v>0</v>
      </c>
      <c r="CH127" s="2">
        <f t="shared" si="125"/>
        <v>0</v>
      </c>
      <c r="CI127" s="2">
        <f t="shared" si="126"/>
        <v>0</v>
      </c>
      <c r="CJ127" s="2">
        <f t="shared" si="127"/>
        <v>0</v>
      </c>
      <c r="CK127" s="2">
        <f t="shared" si="128"/>
        <v>0</v>
      </c>
      <c r="CL127" s="2">
        <f t="shared" si="129"/>
        <v>0</v>
      </c>
      <c r="CM127" s="2">
        <f t="shared" si="130"/>
        <v>0</v>
      </c>
      <c r="CN127" s="2">
        <f t="shared" si="131"/>
        <v>0</v>
      </c>
      <c r="CO127" s="2">
        <f t="shared" si="132"/>
        <v>0</v>
      </c>
      <c r="CP127" s="2">
        <f t="shared" si="133"/>
        <v>0</v>
      </c>
      <c r="CQ127" s="2">
        <f t="shared" si="134"/>
        <v>0</v>
      </c>
      <c r="CR127" s="2">
        <f t="shared" si="135"/>
        <v>0</v>
      </c>
      <c r="CS127" s="2">
        <f t="shared" si="136"/>
        <v>0</v>
      </c>
      <c r="CT127" s="2">
        <f t="shared" si="137"/>
        <v>0</v>
      </c>
      <c r="CU127" s="2">
        <f t="shared" si="138"/>
        <v>0</v>
      </c>
      <c r="CV127" s="2">
        <f t="shared" si="139"/>
        <v>0</v>
      </c>
      <c r="CW127" s="2">
        <f t="shared" si="140"/>
        <v>0</v>
      </c>
      <c r="CX127" s="2">
        <f t="shared" si="141"/>
        <v>0</v>
      </c>
      <c r="CY127" s="2">
        <f t="shared" si="142"/>
        <v>0</v>
      </c>
      <c r="CZ127" s="2">
        <f t="shared" si="143"/>
        <v>0</v>
      </c>
    </row>
    <row r="128" spans="1:104" ht="69" x14ac:dyDescent="0.3">
      <c r="A128" s="2" t="s">
        <v>516</v>
      </c>
      <c r="B128" s="2" t="s">
        <v>517</v>
      </c>
      <c r="C128" s="2" t="s">
        <v>518</v>
      </c>
      <c r="D128" s="2" t="s">
        <v>525</v>
      </c>
      <c r="E128" s="2" t="s">
        <v>8</v>
      </c>
      <c r="F128" s="2">
        <f t="shared" ref="F128:F131" si="272">IF(ISNUMBER(SEARCH("Energy", E128)), 1, 0)</f>
        <v>0</v>
      </c>
      <c r="G128" s="2">
        <f t="shared" ref="G128:G131" si="273">IF(ISNUMBER(SEARCH("Housing", E128)), 1, 0)</f>
        <v>0</v>
      </c>
      <c r="H128" s="2">
        <f t="shared" ref="H128:H131" si="274">IF(ISNUMBER(SEARCH("Mobility", E128)), 1, 0)</f>
        <v>0</v>
      </c>
      <c r="I128" s="2">
        <f t="shared" ref="I128:I131" si="275">IF(ISNUMBER(SEARCH("Industry", E128)), 1, 0)</f>
        <v>0</v>
      </c>
      <c r="J128" s="2">
        <f t="shared" ref="J128:J131" si="276">IF(ISNUMBER(SEARCH("Agri", E128)), 1, 0)</f>
        <v>0</v>
      </c>
      <c r="K128" s="2">
        <f t="shared" ref="K128:K131" si="277">IF(ISNUMBER(SEARCH("LULUCF", E128)), 1, 0)</f>
        <v>1</v>
      </c>
      <c r="L128" s="2">
        <f t="shared" ref="L128:L131" si="278">IF(OR(ISNUMBER(SEARCH("Waste", E128)), ISNUMBER(SEARCH("Other", E128))), 1, 0)</f>
        <v>0</v>
      </c>
      <c r="M128" s="2">
        <f t="shared" ref="M128:M131" si="279">IF(ISNUMBER(SEARCH("Cross", E128)), 1, 0)</f>
        <v>0</v>
      </c>
      <c r="N128" s="2" t="s">
        <v>519</v>
      </c>
      <c r="R128" s="2" t="s">
        <v>1056</v>
      </c>
      <c r="S128" s="2" t="s">
        <v>63</v>
      </c>
      <c r="T128" s="2" t="s">
        <v>69</v>
      </c>
      <c r="U128" s="2" t="s">
        <v>72</v>
      </c>
      <c r="V128" s="2" t="s">
        <v>1237</v>
      </c>
      <c r="Y128" s="2">
        <f t="shared" si="88"/>
        <v>1</v>
      </c>
      <c r="Z128" s="2">
        <f t="shared" si="89"/>
        <v>0</v>
      </c>
      <c r="AA128" s="2">
        <f t="shared" si="90"/>
        <v>0</v>
      </c>
      <c r="AB128" s="2">
        <f t="shared" si="91"/>
        <v>0</v>
      </c>
      <c r="AC128" s="2">
        <f t="shared" si="92"/>
        <v>1</v>
      </c>
      <c r="AD128" s="2">
        <f t="shared" ref="AD128:AD131" si="280">IF(S128="Direct", 1, 0)</f>
        <v>1</v>
      </c>
      <c r="AE128" s="2">
        <f t="shared" si="93"/>
        <v>0</v>
      </c>
      <c r="AF128" s="2">
        <f t="shared" ref="AF128:AF131" si="281">IF(ISNUMBER(SEARCH("Population", T128)), 1, 0)</f>
        <v>0</v>
      </c>
      <c r="AG128" s="2">
        <f t="shared" ref="AG128:AG131" si="282">IF(ISNUMBER(SEARCH("Sufficiency", T128)), 1, 0)</f>
        <v>0</v>
      </c>
      <c r="AH128" s="2">
        <f t="shared" ref="AH128:AH131" si="283">IF(ISNUMBER(SEARCH("Efficiency", T128)), 1, 0)</f>
        <v>0</v>
      </c>
      <c r="AI128" s="2">
        <f t="shared" ref="AI128:AI131" si="284">IF(ISNUMBER(SEARCH("Consistency", T128)), 1, 0)</f>
        <v>0</v>
      </c>
      <c r="AJ128" s="2">
        <f t="shared" ref="AJ128:AJ131" si="285">IF(ISNUMBER(SEARCH("Regeneration", T128)), 1, 0)</f>
        <v>1</v>
      </c>
      <c r="AK128" s="2">
        <f t="shared" ref="AK128:AK131" si="286">IF(ISNUMBER(SEARCH("Population", U128)), 1, 0)</f>
        <v>0</v>
      </c>
      <c r="AL128" s="2">
        <f t="shared" ref="AL128:AL131" si="287">IF(ISNUMBER(SEARCH("targeted", U128)), 1, 0)</f>
        <v>0</v>
      </c>
      <c r="AM128" s="2">
        <f t="shared" ref="AM128:AM131" si="288">IF(ISNUMBER(SEARCH("direct", U128)), 1, 0)</f>
        <v>1</v>
      </c>
      <c r="AN128" s="2">
        <f t="shared" ref="AN128:AN131" si="289">IF(ISNUMBER(SEARCH("mediated", U128)), 1, 0)</f>
        <v>0</v>
      </c>
      <c r="AO128" s="2">
        <f t="shared" ref="AO128:AO131" si="290">IF(ISNUMBER(SEARCH("equalization", U128)), 1, 0)</f>
        <v>0</v>
      </c>
      <c r="AP128" s="2">
        <f t="shared" ref="AP128:AP131" si="291">IF(ISNUMBER(SEARCH("eco-efficiency", U128)), 1, 0)</f>
        <v>0</v>
      </c>
      <c r="AQ128" s="2">
        <f t="shared" ref="AQ128:AQ131" si="292">IF(ISNUMBER(SEARCH("impact", U128)), 1, 0)</f>
        <v>0</v>
      </c>
      <c r="AR128" s="2">
        <f t="shared" ref="AR128:AR131" si="293">IF(ISNUMBER(SEARCH("goals", W128)), 1, 0)</f>
        <v>0</v>
      </c>
      <c r="AS128" s="2">
        <f t="shared" si="94"/>
        <v>0</v>
      </c>
      <c r="AT128" s="2">
        <f t="shared" ref="AT128:AT131" si="294">IF(ISNUMBER(SEARCH("structural change", W128)), 1, 0)</f>
        <v>0</v>
      </c>
      <c r="AU128" s="2">
        <f t="shared" ref="AU128:AU131" si="295">IF(ISNUMBER(SEARCH("transfer of responsibility", X128)), 1, 0)</f>
        <v>0</v>
      </c>
      <c r="AV128" s="2">
        <f t="shared" ref="AV128:AV131" si="296">IF(ISNUMBER(SEARCH("international competition", X128)), 1, 0)</f>
        <v>0</v>
      </c>
      <c r="AW128" s="2">
        <f t="shared" ref="AW128:AW131" si="297">IF(ISNUMBER(SEARCH("legal form", X128)), 1, 0)</f>
        <v>0</v>
      </c>
      <c r="AX128" s="2">
        <f t="shared" ref="AX128:AX131" si="298">IF(ISNUMBER(SEARCH("infrastructure", X128)), 1, 0)</f>
        <v>0</v>
      </c>
      <c r="AY128" s="2">
        <f t="shared" ref="AY128:AY131" si="299">IF(ISNUMBER(SEARCH("property", X128)), 1, 0)</f>
        <v>0</v>
      </c>
      <c r="AZ128" s="2">
        <f t="shared" ref="AZ128:AZ131" si="300">IF(ISNUMBER(SEARCH("markets", X128)), 1, 0)</f>
        <v>0</v>
      </c>
      <c r="BA128" s="2">
        <f t="shared" ref="BA128:BA131" si="301">IF(ISNUMBER(SEARCH("Transformation governance", X128)), 1, 0)</f>
        <v>0</v>
      </c>
      <c r="BB128" s="2">
        <f t="shared" ref="BB128:BB131" si="302">IF(ISNUMBER(SEARCH("growth", X128)), 1, 0)</f>
        <v>0</v>
      </c>
      <c r="BC128" s="2">
        <f t="shared" ref="BC128:BC131" si="303">IF(ISNUMBER(SEARCH("Financ", X128)), 1, 0)</f>
        <v>0</v>
      </c>
      <c r="BD128" s="2">
        <f t="shared" si="95"/>
        <v>0</v>
      </c>
      <c r="BE128" s="2">
        <f t="shared" si="96"/>
        <v>0</v>
      </c>
      <c r="BF128" s="2">
        <f t="shared" si="97"/>
        <v>0</v>
      </c>
      <c r="BG128" s="2">
        <f t="shared" si="98"/>
        <v>1</v>
      </c>
      <c r="BH128" s="2">
        <f t="shared" si="99"/>
        <v>1</v>
      </c>
      <c r="BI128" s="2">
        <f t="shared" si="100"/>
        <v>0</v>
      </c>
      <c r="BJ128" s="2">
        <f t="shared" si="101"/>
        <v>0</v>
      </c>
      <c r="BK128" s="2">
        <f t="shared" si="102"/>
        <v>0</v>
      </c>
      <c r="BL128" s="2">
        <f t="shared" si="103"/>
        <v>0</v>
      </c>
      <c r="BM128" s="2">
        <f t="shared" si="104"/>
        <v>0</v>
      </c>
      <c r="BN128" s="2">
        <f t="shared" si="105"/>
        <v>0</v>
      </c>
      <c r="BO128" s="2">
        <f t="shared" si="106"/>
        <v>0</v>
      </c>
      <c r="BP128" s="2">
        <f t="shared" si="107"/>
        <v>0</v>
      </c>
      <c r="BQ128" s="2">
        <f t="shared" si="108"/>
        <v>0</v>
      </c>
      <c r="BR128" s="2">
        <f t="shared" si="109"/>
        <v>0</v>
      </c>
      <c r="BS128" s="2">
        <f t="shared" si="110"/>
        <v>0</v>
      </c>
      <c r="BT128" s="2">
        <f t="shared" si="111"/>
        <v>0</v>
      </c>
      <c r="BU128" s="2">
        <f t="shared" si="112"/>
        <v>0</v>
      </c>
      <c r="BV128" s="2">
        <f t="shared" si="113"/>
        <v>0</v>
      </c>
      <c r="BW128" s="2">
        <f t="shared" si="114"/>
        <v>0</v>
      </c>
      <c r="BX128" s="2">
        <f t="shared" si="115"/>
        <v>0</v>
      </c>
      <c r="BY128" s="2">
        <f t="shared" si="116"/>
        <v>0</v>
      </c>
      <c r="BZ128" s="2">
        <f t="shared" si="117"/>
        <v>0</v>
      </c>
      <c r="CA128" s="2">
        <f t="shared" si="118"/>
        <v>0</v>
      </c>
      <c r="CB128" s="2">
        <f t="shared" si="119"/>
        <v>0</v>
      </c>
      <c r="CC128" s="2">
        <f t="shared" si="120"/>
        <v>0</v>
      </c>
      <c r="CD128" s="2">
        <f t="shared" si="121"/>
        <v>0</v>
      </c>
      <c r="CE128" s="2">
        <f t="shared" si="122"/>
        <v>0</v>
      </c>
      <c r="CF128" s="2">
        <f t="shared" si="123"/>
        <v>0</v>
      </c>
      <c r="CG128" s="2">
        <f t="shared" si="124"/>
        <v>0</v>
      </c>
      <c r="CH128" s="2">
        <f t="shared" si="125"/>
        <v>1</v>
      </c>
      <c r="CI128" s="2">
        <f t="shared" si="126"/>
        <v>0</v>
      </c>
      <c r="CJ128" s="2">
        <f t="shared" si="127"/>
        <v>0</v>
      </c>
      <c r="CK128" s="2">
        <f t="shared" si="128"/>
        <v>0</v>
      </c>
      <c r="CL128" s="2">
        <f t="shared" si="129"/>
        <v>1</v>
      </c>
      <c r="CM128" s="2">
        <f t="shared" si="130"/>
        <v>0</v>
      </c>
      <c r="CN128" s="2">
        <f t="shared" si="131"/>
        <v>0</v>
      </c>
      <c r="CO128" s="2">
        <f t="shared" si="132"/>
        <v>0</v>
      </c>
      <c r="CP128" s="2">
        <f t="shared" si="133"/>
        <v>0</v>
      </c>
      <c r="CQ128" s="2">
        <f t="shared" si="134"/>
        <v>0</v>
      </c>
      <c r="CR128" s="2">
        <f t="shared" si="135"/>
        <v>0</v>
      </c>
      <c r="CS128" s="2">
        <f t="shared" si="136"/>
        <v>0</v>
      </c>
      <c r="CT128" s="2">
        <f t="shared" si="137"/>
        <v>0</v>
      </c>
      <c r="CU128" s="2">
        <f t="shared" si="138"/>
        <v>1</v>
      </c>
      <c r="CV128" s="2">
        <f t="shared" si="139"/>
        <v>0</v>
      </c>
      <c r="CW128" s="2">
        <f t="shared" si="140"/>
        <v>0</v>
      </c>
      <c r="CX128" s="2">
        <f t="shared" si="141"/>
        <v>0</v>
      </c>
      <c r="CY128" s="2">
        <f t="shared" si="142"/>
        <v>0</v>
      </c>
      <c r="CZ128" s="2">
        <f t="shared" si="143"/>
        <v>0</v>
      </c>
    </row>
    <row r="129" spans="1:104" ht="69" x14ac:dyDescent="0.3">
      <c r="A129" s="2" t="s">
        <v>520</v>
      </c>
      <c r="B129" s="2" t="s">
        <v>521</v>
      </c>
      <c r="C129" s="2" t="s">
        <v>518</v>
      </c>
      <c r="D129" s="2">
        <v>41</v>
      </c>
      <c r="E129" s="2" t="s">
        <v>8</v>
      </c>
      <c r="F129" s="2">
        <f t="shared" si="272"/>
        <v>0</v>
      </c>
      <c r="G129" s="2">
        <f t="shared" si="273"/>
        <v>0</v>
      </c>
      <c r="H129" s="2">
        <f t="shared" si="274"/>
        <v>0</v>
      </c>
      <c r="I129" s="2">
        <f t="shared" si="275"/>
        <v>0</v>
      </c>
      <c r="J129" s="2">
        <f t="shared" si="276"/>
        <v>0</v>
      </c>
      <c r="K129" s="2">
        <f t="shared" si="277"/>
        <v>1</v>
      </c>
      <c r="L129" s="2">
        <f t="shared" si="278"/>
        <v>0</v>
      </c>
      <c r="M129" s="2">
        <f t="shared" si="279"/>
        <v>0</v>
      </c>
      <c r="O129" s="2" t="s">
        <v>387</v>
      </c>
      <c r="S129" s="2" t="s">
        <v>63</v>
      </c>
      <c r="T129" s="2" t="s">
        <v>69</v>
      </c>
      <c r="U129" s="2" t="s">
        <v>72</v>
      </c>
      <c r="V129" s="2" t="s">
        <v>1237</v>
      </c>
      <c r="Y129" s="2">
        <f t="shared" si="88"/>
        <v>0</v>
      </c>
      <c r="Z129" s="2">
        <f t="shared" si="89"/>
        <v>1</v>
      </c>
      <c r="AA129" s="2">
        <f t="shared" si="90"/>
        <v>0</v>
      </c>
      <c r="AB129" s="2">
        <f t="shared" si="91"/>
        <v>0</v>
      </c>
      <c r="AC129" s="2">
        <f t="shared" si="92"/>
        <v>0</v>
      </c>
      <c r="AD129" s="2">
        <f t="shared" si="280"/>
        <v>1</v>
      </c>
      <c r="AE129" s="2">
        <f t="shared" si="93"/>
        <v>0</v>
      </c>
      <c r="AF129" s="2">
        <f t="shared" si="281"/>
        <v>0</v>
      </c>
      <c r="AG129" s="2">
        <f t="shared" si="282"/>
        <v>0</v>
      </c>
      <c r="AH129" s="2">
        <f t="shared" si="283"/>
        <v>0</v>
      </c>
      <c r="AI129" s="2">
        <f t="shared" si="284"/>
        <v>0</v>
      </c>
      <c r="AJ129" s="2">
        <f t="shared" si="285"/>
        <v>1</v>
      </c>
      <c r="AK129" s="2">
        <f t="shared" si="286"/>
        <v>0</v>
      </c>
      <c r="AL129" s="2">
        <f t="shared" si="287"/>
        <v>0</v>
      </c>
      <c r="AM129" s="2">
        <f t="shared" si="288"/>
        <v>1</v>
      </c>
      <c r="AN129" s="2">
        <f t="shared" si="289"/>
        <v>0</v>
      </c>
      <c r="AO129" s="2">
        <f t="shared" si="290"/>
        <v>0</v>
      </c>
      <c r="AP129" s="2">
        <f t="shared" si="291"/>
        <v>0</v>
      </c>
      <c r="AQ129" s="2">
        <f t="shared" si="292"/>
        <v>0</v>
      </c>
      <c r="AR129" s="2">
        <f t="shared" si="293"/>
        <v>0</v>
      </c>
      <c r="AS129" s="2">
        <f t="shared" si="94"/>
        <v>0</v>
      </c>
      <c r="AT129" s="2">
        <f t="shared" si="294"/>
        <v>0</v>
      </c>
      <c r="AU129" s="2">
        <f t="shared" si="295"/>
        <v>0</v>
      </c>
      <c r="AV129" s="2">
        <f t="shared" si="296"/>
        <v>0</v>
      </c>
      <c r="AW129" s="2">
        <f t="shared" si="297"/>
        <v>0</v>
      </c>
      <c r="AX129" s="2">
        <f t="shared" si="298"/>
        <v>0</v>
      </c>
      <c r="AY129" s="2">
        <f t="shared" si="299"/>
        <v>0</v>
      </c>
      <c r="AZ129" s="2">
        <f t="shared" si="300"/>
        <v>0</v>
      </c>
      <c r="BA129" s="2">
        <f t="shared" si="301"/>
        <v>0</v>
      </c>
      <c r="BB129" s="2">
        <f t="shared" si="302"/>
        <v>0</v>
      </c>
      <c r="BC129" s="2">
        <f t="shared" si="303"/>
        <v>0</v>
      </c>
      <c r="BD129" s="2">
        <f t="shared" si="95"/>
        <v>0</v>
      </c>
      <c r="BE129" s="2">
        <f t="shared" si="96"/>
        <v>0</v>
      </c>
      <c r="BF129" s="2">
        <f t="shared" si="97"/>
        <v>0</v>
      </c>
      <c r="BG129" s="2">
        <f t="shared" si="98"/>
        <v>0</v>
      </c>
      <c r="BH129" s="2">
        <f t="shared" si="99"/>
        <v>0</v>
      </c>
      <c r="BI129" s="2">
        <f t="shared" si="100"/>
        <v>0</v>
      </c>
      <c r="BJ129" s="2">
        <f t="shared" si="101"/>
        <v>0</v>
      </c>
      <c r="BK129" s="2">
        <f t="shared" si="102"/>
        <v>0</v>
      </c>
      <c r="BL129" s="2">
        <f t="shared" si="103"/>
        <v>0</v>
      </c>
      <c r="BM129" s="2">
        <f t="shared" si="104"/>
        <v>0</v>
      </c>
      <c r="BN129" s="2">
        <f t="shared" si="105"/>
        <v>0</v>
      </c>
      <c r="BO129" s="2">
        <f t="shared" si="106"/>
        <v>0</v>
      </c>
      <c r="BP129" s="2">
        <f t="shared" si="107"/>
        <v>0</v>
      </c>
      <c r="BQ129" s="2">
        <f t="shared" si="108"/>
        <v>0</v>
      </c>
      <c r="BR129" s="2">
        <f t="shared" si="109"/>
        <v>0</v>
      </c>
      <c r="BS129" s="2">
        <f t="shared" si="110"/>
        <v>0</v>
      </c>
      <c r="BT129" s="2">
        <f t="shared" si="111"/>
        <v>0</v>
      </c>
      <c r="BU129" s="2">
        <f t="shared" si="112"/>
        <v>0</v>
      </c>
      <c r="BV129" s="2">
        <f t="shared" si="113"/>
        <v>0</v>
      </c>
      <c r="BW129" s="2">
        <f t="shared" si="114"/>
        <v>0</v>
      </c>
      <c r="BX129" s="2">
        <f t="shared" si="115"/>
        <v>0</v>
      </c>
      <c r="BY129" s="2">
        <f t="shared" si="116"/>
        <v>0</v>
      </c>
      <c r="BZ129" s="2">
        <f t="shared" si="117"/>
        <v>0</v>
      </c>
      <c r="CA129" s="2">
        <f t="shared" si="118"/>
        <v>1</v>
      </c>
      <c r="CB129" s="2">
        <f t="shared" si="119"/>
        <v>1</v>
      </c>
      <c r="CC129" s="2">
        <f t="shared" si="120"/>
        <v>0</v>
      </c>
      <c r="CD129" s="2">
        <f t="shared" si="121"/>
        <v>0</v>
      </c>
      <c r="CE129" s="2">
        <f t="shared" si="122"/>
        <v>0</v>
      </c>
      <c r="CF129" s="2">
        <f t="shared" si="123"/>
        <v>0</v>
      </c>
      <c r="CG129" s="2">
        <f t="shared" si="124"/>
        <v>0</v>
      </c>
      <c r="CH129" s="2">
        <f t="shared" si="125"/>
        <v>0</v>
      </c>
      <c r="CI129" s="2">
        <f t="shared" si="126"/>
        <v>0</v>
      </c>
      <c r="CJ129" s="2">
        <f t="shared" si="127"/>
        <v>0</v>
      </c>
      <c r="CK129" s="2">
        <f t="shared" si="128"/>
        <v>0</v>
      </c>
      <c r="CL129" s="2">
        <f t="shared" si="129"/>
        <v>0</v>
      </c>
      <c r="CM129" s="2">
        <f t="shared" si="130"/>
        <v>0</v>
      </c>
      <c r="CN129" s="2">
        <f t="shared" si="131"/>
        <v>0</v>
      </c>
      <c r="CO129" s="2">
        <f t="shared" si="132"/>
        <v>0</v>
      </c>
      <c r="CP129" s="2">
        <f t="shared" si="133"/>
        <v>0</v>
      </c>
      <c r="CQ129" s="2">
        <f t="shared" si="134"/>
        <v>0</v>
      </c>
      <c r="CR129" s="2">
        <f t="shared" si="135"/>
        <v>0</v>
      </c>
      <c r="CS129" s="2">
        <f t="shared" si="136"/>
        <v>0</v>
      </c>
      <c r="CT129" s="2">
        <f t="shared" si="137"/>
        <v>0</v>
      </c>
      <c r="CU129" s="2">
        <f t="shared" si="138"/>
        <v>0</v>
      </c>
      <c r="CV129" s="2">
        <f t="shared" si="139"/>
        <v>0</v>
      </c>
      <c r="CW129" s="2">
        <f t="shared" si="140"/>
        <v>0</v>
      </c>
      <c r="CX129" s="2">
        <f t="shared" si="141"/>
        <v>0</v>
      </c>
      <c r="CY129" s="2">
        <f t="shared" si="142"/>
        <v>0</v>
      </c>
      <c r="CZ129" s="2">
        <f t="shared" si="143"/>
        <v>0</v>
      </c>
    </row>
    <row r="130" spans="1:104" ht="69" x14ac:dyDescent="0.3">
      <c r="A130" s="2" t="s">
        <v>523</v>
      </c>
      <c r="B130" s="2" t="s">
        <v>526</v>
      </c>
      <c r="C130" s="2" t="s">
        <v>518</v>
      </c>
      <c r="D130" s="2" t="s">
        <v>524</v>
      </c>
      <c r="E130" s="2" t="s">
        <v>8</v>
      </c>
      <c r="F130" s="2">
        <f t="shared" si="272"/>
        <v>0</v>
      </c>
      <c r="G130" s="2">
        <f t="shared" si="273"/>
        <v>0</v>
      </c>
      <c r="H130" s="2">
        <f t="shared" si="274"/>
        <v>0</v>
      </c>
      <c r="I130" s="2">
        <f t="shared" si="275"/>
        <v>0</v>
      </c>
      <c r="J130" s="2">
        <f t="shared" si="276"/>
        <v>0</v>
      </c>
      <c r="K130" s="2">
        <f t="shared" si="277"/>
        <v>1</v>
      </c>
      <c r="L130" s="2">
        <f t="shared" si="278"/>
        <v>0</v>
      </c>
      <c r="M130" s="2">
        <f t="shared" si="279"/>
        <v>0</v>
      </c>
      <c r="N130" s="2" t="s">
        <v>522</v>
      </c>
      <c r="P130" s="2" t="s">
        <v>139</v>
      </c>
      <c r="R130" s="2" t="s">
        <v>467</v>
      </c>
      <c r="S130" s="2" t="s">
        <v>108</v>
      </c>
      <c r="V130" s="2" t="s">
        <v>1237</v>
      </c>
      <c r="Y130" s="2">
        <f t="shared" ref="Y130:Y193" si="304">IF(N130&lt;&gt;"", 1, 0)</f>
        <v>1</v>
      </c>
      <c r="Z130" s="2">
        <f t="shared" ref="Z130:Z193" si="305">IF(O130&lt;&gt;"", 1, 0)</f>
        <v>0</v>
      </c>
      <c r="AA130" s="2">
        <f t="shared" ref="AA130:AA193" si="306">IF(P130&lt;&gt;"", 1, 0)</f>
        <v>1</v>
      </c>
      <c r="AB130" s="2">
        <f t="shared" ref="AB130:AB193" si="307">IF(Q130&lt;&gt;"", 1, 0)</f>
        <v>0</v>
      </c>
      <c r="AC130" s="2">
        <f t="shared" ref="AC130:AC193" si="308">IF(R130&lt;&gt;"", 1, 0)</f>
        <v>1</v>
      </c>
      <c r="AD130" s="2">
        <f t="shared" si="280"/>
        <v>0</v>
      </c>
      <c r="AE130" s="2">
        <f t="shared" si="93"/>
        <v>0</v>
      </c>
      <c r="AF130" s="2">
        <f t="shared" si="281"/>
        <v>0</v>
      </c>
      <c r="AG130" s="2">
        <f t="shared" si="282"/>
        <v>0</v>
      </c>
      <c r="AH130" s="2">
        <f t="shared" si="283"/>
        <v>0</v>
      </c>
      <c r="AI130" s="2">
        <f t="shared" si="284"/>
        <v>0</v>
      </c>
      <c r="AJ130" s="2">
        <f t="shared" si="285"/>
        <v>0</v>
      </c>
      <c r="AK130" s="2">
        <f t="shared" si="286"/>
        <v>0</v>
      </c>
      <c r="AL130" s="2">
        <f t="shared" si="287"/>
        <v>0</v>
      </c>
      <c r="AM130" s="2">
        <f t="shared" si="288"/>
        <v>0</v>
      </c>
      <c r="AN130" s="2">
        <f t="shared" si="289"/>
        <v>0</v>
      </c>
      <c r="AO130" s="2">
        <f t="shared" si="290"/>
        <v>0</v>
      </c>
      <c r="AP130" s="2">
        <f t="shared" si="291"/>
        <v>0</v>
      </c>
      <c r="AQ130" s="2">
        <f t="shared" si="292"/>
        <v>0</v>
      </c>
      <c r="AR130" s="2">
        <f t="shared" si="293"/>
        <v>0</v>
      </c>
      <c r="AS130" s="2">
        <f t="shared" si="94"/>
        <v>0</v>
      </c>
      <c r="AT130" s="2">
        <f t="shared" si="294"/>
        <v>0</v>
      </c>
      <c r="AU130" s="2">
        <f t="shared" si="295"/>
        <v>0</v>
      </c>
      <c r="AV130" s="2">
        <f t="shared" si="296"/>
        <v>0</v>
      </c>
      <c r="AW130" s="2">
        <f t="shared" si="297"/>
        <v>0</v>
      </c>
      <c r="AX130" s="2">
        <f t="shared" si="298"/>
        <v>0</v>
      </c>
      <c r="AY130" s="2">
        <f t="shared" si="299"/>
        <v>0</v>
      </c>
      <c r="AZ130" s="2">
        <f t="shared" si="300"/>
        <v>0</v>
      </c>
      <c r="BA130" s="2">
        <f t="shared" si="301"/>
        <v>0</v>
      </c>
      <c r="BB130" s="2">
        <f t="shared" si="302"/>
        <v>0</v>
      </c>
      <c r="BC130" s="2">
        <f t="shared" si="303"/>
        <v>0</v>
      </c>
      <c r="BD130" s="2">
        <f t="shared" si="95"/>
        <v>0</v>
      </c>
      <c r="BE130" s="2">
        <f t="shared" si="96"/>
        <v>0</v>
      </c>
      <c r="BF130" s="2">
        <f t="shared" si="97"/>
        <v>0</v>
      </c>
      <c r="BG130" s="2">
        <f t="shared" si="98"/>
        <v>1</v>
      </c>
      <c r="BH130" s="2">
        <f t="shared" si="99"/>
        <v>1</v>
      </c>
      <c r="BI130" s="2">
        <f t="shared" si="100"/>
        <v>0</v>
      </c>
      <c r="BJ130" s="2">
        <f t="shared" si="101"/>
        <v>0</v>
      </c>
      <c r="BK130" s="2">
        <f t="shared" si="102"/>
        <v>1</v>
      </c>
      <c r="BL130" s="2">
        <f t="shared" si="103"/>
        <v>0</v>
      </c>
      <c r="BM130" s="2">
        <f t="shared" si="104"/>
        <v>0</v>
      </c>
      <c r="BN130" s="2">
        <f t="shared" si="105"/>
        <v>0</v>
      </c>
      <c r="BO130" s="2">
        <f t="shared" si="106"/>
        <v>0</v>
      </c>
      <c r="BP130" s="2">
        <f t="shared" si="107"/>
        <v>0</v>
      </c>
      <c r="BQ130" s="2">
        <f t="shared" si="108"/>
        <v>0</v>
      </c>
      <c r="BR130" s="2">
        <f t="shared" si="109"/>
        <v>1</v>
      </c>
      <c r="BS130" s="2">
        <f t="shared" si="110"/>
        <v>0</v>
      </c>
      <c r="BT130" s="2">
        <f t="shared" si="111"/>
        <v>0</v>
      </c>
      <c r="BU130" s="2">
        <f t="shared" si="112"/>
        <v>0</v>
      </c>
      <c r="BV130" s="2">
        <f t="shared" si="113"/>
        <v>0</v>
      </c>
      <c r="BW130" s="2">
        <f t="shared" si="114"/>
        <v>0</v>
      </c>
      <c r="BX130" s="2">
        <f t="shared" si="115"/>
        <v>0</v>
      </c>
      <c r="BY130" s="2">
        <f t="shared" si="116"/>
        <v>0</v>
      </c>
      <c r="BZ130" s="2">
        <f t="shared" si="117"/>
        <v>0</v>
      </c>
      <c r="CA130" s="2">
        <f t="shared" si="118"/>
        <v>0</v>
      </c>
      <c r="CB130" s="2">
        <f t="shared" si="119"/>
        <v>0</v>
      </c>
      <c r="CC130" s="2">
        <f t="shared" si="120"/>
        <v>0</v>
      </c>
      <c r="CD130" s="2">
        <f t="shared" si="121"/>
        <v>0</v>
      </c>
      <c r="CE130" s="2">
        <f t="shared" si="122"/>
        <v>0</v>
      </c>
      <c r="CF130" s="2">
        <f t="shared" si="123"/>
        <v>0</v>
      </c>
      <c r="CG130" s="2">
        <f t="shared" si="124"/>
        <v>0</v>
      </c>
      <c r="CH130" s="2">
        <f t="shared" si="125"/>
        <v>1</v>
      </c>
      <c r="CI130" s="2">
        <f t="shared" si="126"/>
        <v>0</v>
      </c>
      <c r="CJ130" s="2">
        <f t="shared" si="127"/>
        <v>0</v>
      </c>
      <c r="CK130" s="2">
        <f t="shared" si="128"/>
        <v>0</v>
      </c>
      <c r="CL130" s="2">
        <f t="shared" si="129"/>
        <v>1</v>
      </c>
      <c r="CM130" s="2">
        <f t="shared" si="130"/>
        <v>0</v>
      </c>
      <c r="CN130" s="2">
        <f t="shared" si="131"/>
        <v>0</v>
      </c>
      <c r="CO130" s="2">
        <f t="shared" si="132"/>
        <v>0</v>
      </c>
      <c r="CP130" s="2">
        <f t="shared" si="133"/>
        <v>0</v>
      </c>
      <c r="CQ130" s="2">
        <f t="shared" si="134"/>
        <v>0</v>
      </c>
      <c r="CR130" s="2">
        <f t="shared" si="135"/>
        <v>0</v>
      </c>
      <c r="CS130" s="2">
        <f t="shared" si="136"/>
        <v>0</v>
      </c>
      <c r="CT130" s="2">
        <f t="shared" si="137"/>
        <v>0</v>
      </c>
      <c r="CU130" s="2">
        <f t="shared" si="138"/>
        <v>0</v>
      </c>
      <c r="CV130" s="2">
        <f t="shared" si="139"/>
        <v>0</v>
      </c>
      <c r="CW130" s="2">
        <f t="shared" si="140"/>
        <v>0</v>
      </c>
      <c r="CX130" s="2">
        <f t="shared" si="141"/>
        <v>0</v>
      </c>
      <c r="CY130" s="2">
        <f t="shared" si="142"/>
        <v>0</v>
      </c>
      <c r="CZ130" s="2">
        <f t="shared" si="143"/>
        <v>0</v>
      </c>
    </row>
    <row r="131" spans="1:104" ht="124.2" x14ac:dyDescent="0.3">
      <c r="A131" s="2" t="s">
        <v>529</v>
      </c>
      <c r="B131" s="2" t="s">
        <v>530</v>
      </c>
      <c r="C131" s="2" t="s">
        <v>527</v>
      </c>
      <c r="D131" s="2" t="s">
        <v>528</v>
      </c>
      <c r="E131" s="2" t="s">
        <v>112</v>
      </c>
      <c r="F131" s="2">
        <f t="shared" si="272"/>
        <v>0</v>
      </c>
      <c r="G131" s="2">
        <f t="shared" si="273"/>
        <v>0</v>
      </c>
      <c r="H131" s="2">
        <f t="shared" si="274"/>
        <v>0</v>
      </c>
      <c r="I131" s="2">
        <f t="shared" si="275"/>
        <v>0</v>
      </c>
      <c r="J131" s="2">
        <f t="shared" si="276"/>
        <v>0</v>
      </c>
      <c r="K131" s="2">
        <f t="shared" si="277"/>
        <v>0</v>
      </c>
      <c r="L131" s="2">
        <f t="shared" si="278"/>
        <v>0</v>
      </c>
      <c r="M131" s="2">
        <f t="shared" si="279"/>
        <v>1</v>
      </c>
      <c r="N131" s="2" t="s">
        <v>531</v>
      </c>
      <c r="P131" s="2" t="s">
        <v>139</v>
      </c>
      <c r="R131" s="2" t="s">
        <v>178</v>
      </c>
      <c r="S131" s="2" t="s">
        <v>108</v>
      </c>
      <c r="V131" s="2" t="s">
        <v>1237</v>
      </c>
      <c r="Y131" s="2">
        <f t="shared" si="304"/>
        <v>1</v>
      </c>
      <c r="Z131" s="2">
        <f t="shared" si="305"/>
        <v>0</v>
      </c>
      <c r="AA131" s="2">
        <f t="shared" si="306"/>
        <v>1</v>
      </c>
      <c r="AB131" s="2">
        <f t="shared" si="307"/>
        <v>0</v>
      </c>
      <c r="AC131" s="2">
        <f t="shared" si="308"/>
        <v>1</v>
      </c>
      <c r="AD131" s="2">
        <f t="shared" si="280"/>
        <v>0</v>
      </c>
      <c r="AE131" s="2">
        <f t="shared" ref="AE131:AE194" si="309">IF(V131="Strong", 1, 0)</f>
        <v>0</v>
      </c>
      <c r="AF131" s="2">
        <f t="shared" si="281"/>
        <v>0</v>
      </c>
      <c r="AG131" s="2">
        <f t="shared" si="282"/>
        <v>0</v>
      </c>
      <c r="AH131" s="2">
        <f t="shared" si="283"/>
        <v>0</v>
      </c>
      <c r="AI131" s="2">
        <f t="shared" si="284"/>
        <v>0</v>
      </c>
      <c r="AJ131" s="2">
        <f t="shared" si="285"/>
        <v>0</v>
      </c>
      <c r="AK131" s="2">
        <f t="shared" si="286"/>
        <v>0</v>
      </c>
      <c r="AL131" s="2">
        <f t="shared" si="287"/>
        <v>0</v>
      </c>
      <c r="AM131" s="2">
        <f t="shared" si="288"/>
        <v>0</v>
      </c>
      <c r="AN131" s="2">
        <f t="shared" si="289"/>
        <v>0</v>
      </c>
      <c r="AO131" s="2">
        <f t="shared" si="290"/>
        <v>0</v>
      </c>
      <c r="AP131" s="2">
        <f t="shared" si="291"/>
        <v>0</v>
      </c>
      <c r="AQ131" s="2">
        <f t="shared" si="292"/>
        <v>0</v>
      </c>
      <c r="AR131" s="2">
        <f t="shared" si="293"/>
        <v>0</v>
      </c>
      <c r="AS131" s="2">
        <f t="shared" ref="AS131:AS194" si="310">IF(ISNUMBER(SEARCH("goal compliance", W131)), 1, 0)</f>
        <v>0</v>
      </c>
      <c r="AT131" s="2">
        <f t="shared" si="294"/>
        <v>0</v>
      </c>
      <c r="AU131" s="2">
        <f t="shared" si="295"/>
        <v>0</v>
      </c>
      <c r="AV131" s="2">
        <f t="shared" si="296"/>
        <v>0</v>
      </c>
      <c r="AW131" s="2">
        <f t="shared" si="297"/>
        <v>0</v>
      </c>
      <c r="AX131" s="2">
        <f t="shared" si="298"/>
        <v>0</v>
      </c>
      <c r="AY131" s="2">
        <f t="shared" si="299"/>
        <v>0</v>
      </c>
      <c r="AZ131" s="2">
        <f t="shared" si="300"/>
        <v>0</v>
      </c>
      <c r="BA131" s="2">
        <f t="shared" si="301"/>
        <v>0</v>
      </c>
      <c r="BB131" s="2">
        <f t="shared" si="302"/>
        <v>0</v>
      </c>
      <c r="BC131" s="2">
        <f t="shared" si="303"/>
        <v>0</v>
      </c>
      <c r="BD131" s="2">
        <f t="shared" ref="BD131:BD194" si="311">IF(ISNUMBER(SEARCH("mainstreaming", N131)), 1, 0)</f>
        <v>1</v>
      </c>
      <c r="BE131" s="2">
        <f t="shared" ref="BE131:BE194" si="312">IF(ISNUMBER(SEARCH("Information exchange", N131)), 1, 0)</f>
        <v>0</v>
      </c>
      <c r="BF131" s="2">
        <f t="shared" ref="BF131:BF194" si="313">IF(ISNUMBER(SEARCH("Register", N131)), 1, 0)</f>
        <v>0</v>
      </c>
      <c r="BG131" s="2">
        <f t="shared" ref="BG131:BG194" si="314">IF(ISNUMBER(SEARCH("Permission/right (public)", N131)), 1, 0)</f>
        <v>1</v>
      </c>
      <c r="BH131" s="2">
        <f t="shared" ref="BH131:BH194" si="315">IF(ISNUMBER(SEARCH("Obligation (public)", N131)), 1, 0)</f>
        <v>0</v>
      </c>
      <c r="BI131" s="2">
        <f t="shared" ref="BI131:BI194" si="316">IF(ISNUMBER(SEARCH("Quota regulation (public)", N131)), 1, 0)</f>
        <v>0</v>
      </c>
      <c r="BJ131" s="2">
        <f t="shared" ref="BJ131:BJ194" si="317">IF(ISNUMBER(SEARCH("EMAS or similar (obligatory, public)", N131)), 1, 0)</f>
        <v>0</v>
      </c>
      <c r="BK131" s="2">
        <f t="shared" ref="BK131:BK194" si="318">IF(ISNUMBER(SEARCH("Reporting, obligatory (public)", N131)), 1, 0)</f>
        <v>0</v>
      </c>
      <c r="BL131" s="2">
        <f t="shared" ref="BL131:BL194" si="319">IF(ISNUMBER(SEARCH("Readjustment", N131)), 1, 0)</f>
        <v>0</v>
      </c>
      <c r="BM131" s="2">
        <f t="shared" ref="BM131:BM194" si="320">IF(ISNUMBER(SEARCH("Multi-Level", N131)), 1, 0)</f>
        <v>0</v>
      </c>
      <c r="BN131" s="2">
        <f t="shared" ref="BN131:BN194" si="321">IF(ISNUMBER(SEARCH("GHG reduction targets and paths", N131)), 1, 0)</f>
        <v>0</v>
      </c>
      <c r="BO131" s="2">
        <f t="shared" ref="BO131:BO194" si="322">IF(ISNUMBER(SEARCH("Other targets and paths", N131)), 1, 0)</f>
        <v>0</v>
      </c>
      <c r="BP131" s="2">
        <f t="shared" ref="BP131:BP194" si="323">IF(ISNUMBER(SEARCH("Government planning", N131)), 1, 0)</f>
        <v>0</v>
      </c>
      <c r="BQ131" s="2">
        <f t="shared" ref="BQ131:BQ194" si="324">IF(ISNUMBER(SEARCH("Reporting, voluntary (private)", P131)), 1, 0)</f>
        <v>0</v>
      </c>
      <c r="BR131" s="2">
        <f t="shared" ref="BR131:BR194" si="325">IF(ISNUMBER(SEARCH("Research, data, consulting, information, digital tools, education", P131)), 1, 0)</f>
        <v>1</v>
      </c>
      <c r="BS131" s="2">
        <f t="shared" ref="BS131:BS194" si="326">IF(ISNUMBER(SEARCH("Dialogue, networks, participation", P131)), 1, 0)</f>
        <v>0</v>
      </c>
      <c r="BT131" s="2">
        <f t="shared" ref="BT131:BT194" si="327">IF(ISNUMBER(SEARCH("Labels and certificates (voluntary)", P131)), 1, 0)</f>
        <v>0</v>
      </c>
      <c r="BU131" s="2">
        <f t="shared" ref="BU131:BU194" si="328">IF(ISNUMBER(SEARCH("Allocation with fixed prices", Q131)), 1, 0)</f>
        <v>0</v>
      </c>
      <c r="BV131" s="2">
        <f t="shared" ref="BV131:BV194" si="329">IF(ISNUMBER(SEARCH("Free allocation", Q131)), 1, 0)</f>
        <v>0</v>
      </c>
      <c r="BW131" s="2">
        <f t="shared" ref="BW131:BW194" si="330">IF(ISNUMBER(SEARCH("Trade", Q131)), 1, 0)</f>
        <v>0</v>
      </c>
      <c r="BX131" s="2">
        <f t="shared" ref="BX131:BX194" si="331">IF(ISNUMBER(SEARCH("Auction", Q131)), 1, 0)</f>
        <v>0</v>
      </c>
      <c r="BY131" s="2">
        <f t="shared" ref="BY131:BY194" si="332">IF(ISNUMBER(SEARCH("Invitation of tenders", Q131)), 1, 0)</f>
        <v>0</v>
      </c>
      <c r="BZ131" s="2">
        <f t="shared" ref="BZ131:BZ194" si="333">IF(ISNUMBER(SEARCH("Subsidy (R&amp;D)", O131)), 1, 0)</f>
        <v>0</v>
      </c>
      <c r="CA131" s="2">
        <f t="shared" ref="CA131:CA194" si="334">IF(ISNUMBER(SEARCH("Subsidy (consumption, use &amp; other)", O131)), 1, 0)</f>
        <v>0</v>
      </c>
      <c r="CB131" s="2">
        <f t="shared" ref="CB131:CB194" si="335">IF(ISNUMBER(SEARCH("Subsidies (investment)", O131)), 1, 0)</f>
        <v>0</v>
      </c>
      <c r="CC131" s="2">
        <f t="shared" ref="CC131:CC194" si="336">IF(ISNUMBER(SEARCH("Contract research, panel of experts", O131)), 1, 0)</f>
        <v>0</v>
      </c>
      <c r="CD131" s="2">
        <f t="shared" ref="CD131:CD194" si="337">IF(ISNUMBER(SEARCH("Equity holdings", O131)), 1, 0)</f>
        <v>0</v>
      </c>
      <c r="CE131" s="2">
        <f t="shared" ref="CE131:CE194" si="338">IF(ISNUMBER(SEARCH("Loans", O131)), 1, 0)</f>
        <v>0</v>
      </c>
      <c r="CF131" s="2">
        <f t="shared" ref="CF131:CF194" si="339">IF(ISNUMBER(SEARCH("Conditional government spending", O131)), 1, 0)</f>
        <v>0</v>
      </c>
      <c r="CG131" s="2">
        <f t="shared" ref="CG131:CG194" si="340">IF(ISNUMBER(SEARCH("Levies and taxes", O131)), 1, 0)</f>
        <v>0</v>
      </c>
      <c r="CH131" s="2">
        <f t="shared" ref="CH131:CH194" si="341">IF(ISNUMBER(SEARCH("Permission/right (private)", R131)), 1, 0)</f>
        <v>0</v>
      </c>
      <c r="CI131" s="2">
        <f t="shared" ref="CI131:CI194" si="342">IF(ISNUMBER(SEARCH("Feed-in tariff", R131)), 1, 0)</f>
        <v>0</v>
      </c>
      <c r="CJ131" s="2">
        <f t="shared" ref="CJ131:CJ194" si="343">IF(ISNUMBER(SEARCH("Feed-in guarantee", R131)), 1, 0)</f>
        <v>0</v>
      </c>
      <c r="CK131" s="2">
        <f t="shared" ref="CK131:CK194" si="344">IF(ISNUMBER(SEARCH("Prohibition", R131)), 1, 0)</f>
        <v>0</v>
      </c>
      <c r="CL131" s="2">
        <f t="shared" ref="CL131:CL194" si="345">IF(ISNUMBER(SEARCH("Obligation (private, ", R131)), 1, 0)</f>
        <v>1</v>
      </c>
      <c r="CM131" s="2">
        <f t="shared" ref="CM131:CM194" si="346">IF(ISNUMBER(SEARCH("Price intervention (private)", R131)), 1, 0)</f>
        <v>0</v>
      </c>
      <c r="CN131" s="2">
        <f t="shared" ref="CN131:CN194" si="347">IF(ISNUMBER(SEARCH("Reporting, obligatory (private)", R131)), 1, 0)</f>
        <v>1</v>
      </c>
      <c r="CO131" s="2">
        <f t="shared" ref="CO131:CO194" si="348">IF(ISNUMBER(SEARCH("EMAS or similar (obligatory, private)", R131)), 1, 0)</f>
        <v>0</v>
      </c>
      <c r="CP131" s="2">
        <f t="shared" ref="CP131:CP194" si="349">IF(ISNUMBER(SEARCH("Implementation plans (obligatory, private)", R131)), 1, 0)</f>
        <v>0</v>
      </c>
      <c r="CQ131" s="2">
        <f t="shared" ref="CQ131:CQ194" si="350">IF(ISNUMBER(SEARCH("Standards (obligatory)", R131)), 1, 0)</f>
        <v>0</v>
      </c>
      <c r="CR131" s="2">
        <f t="shared" ref="CR131:CR194" si="351">IF(ISNUMBER(SEARCH("Quota regulation (private)", R131)), 1, 0)</f>
        <v>0</v>
      </c>
      <c r="CS131" s="2">
        <f t="shared" ref="CS131:CS194" si="352">IF(ISNUMBER(SEARCH("Consultation (obligatory, private)", R131)), 1, 0)</f>
        <v>0</v>
      </c>
      <c r="CT131" s="2">
        <f t="shared" ref="CT131:CT194" si="353">IF(ISNUMBER(SEARCH("Labels and Certificates (obligatory, private)", R131)), 1, 0)</f>
        <v>0</v>
      </c>
      <c r="CU131" s="2">
        <f t="shared" ref="CU131:CU194" si="354">IF(ISNUMBER(SEARCH("Application and approval procedure", R131)), 1, 0)</f>
        <v>0</v>
      </c>
      <c r="CV131" s="2">
        <f t="shared" ref="CV131:CV194" si="355">IF(ISNUMBER(SEARCH("Inspections (obligatory, private)", R131)), 1, 0)</f>
        <v>0</v>
      </c>
      <c r="CW131" s="2">
        <f t="shared" ref="CW131:CW194" si="356">IF(ISNUMBER(SEARCH("Fines (private, monetary)", R131)), 1, 0)</f>
        <v>0</v>
      </c>
      <c r="CX131" s="2">
        <f t="shared" ref="CX131:CX194" si="357">IF(ISNUMBER(SEARCH("Sanctions (private, non-monetary)", R131)), 1, 0)</f>
        <v>0</v>
      </c>
      <c r="CY131" s="2">
        <f t="shared" ref="CY131:CY194" si="358">IF(ISNUMBER(SEARCH("Refund claims and compensation (private)", R131)), 1, 0)</f>
        <v>0</v>
      </c>
      <c r="CZ131" s="2">
        <f t="shared" ref="CZ131:CZ194" si="359">IF(ISNUMBER(SEARCH("Reduction/Limitation of bureaucracy, exception rules", R131)), 1, 0)</f>
        <v>0</v>
      </c>
    </row>
    <row r="132" spans="1:104" ht="82.8" x14ac:dyDescent="0.3">
      <c r="A132" s="2" t="s">
        <v>534</v>
      </c>
      <c r="B132" s="2" t="s">
        <v>535</v>
      </c>
      <c r="C132" s="2" t="s">
        <v>533</v>
      </c>
      <c r="D132" s="2" t="s">
        <v>532</v>
      </c>
      <c r="E132" s="2" t="s">
        <v>112</v>
      </c>
      <c r="F132" s="2">
        <f t="shared" ref="F132:F135" si="360">IF(ISNUMBER(SEARCH("Energy", E132)), 1, 0)</f>
        <v>0</v>
      </c>
      <c r="G132" s="2">
        <f t="shared" ref="G132:G135" si="361">IF(ISNUMBER(SEARCH("Housing", E132)), 1, 0)</f>
        <v>0</v>
      </c>
      <c r="H132" s="2">
        <f t="shared" ref="H132:H135" si="362">IF(ISNUMBER(SEARCH("Mobility", E132)), 1, 0)</f>
        <v>0</v>
      </c>
      <c r="I132" s="2">
        <f t="shared" ref="I132:I135" si="363">IF(ISNUMBER(SEARCH("Industry", E132)), 1, 0)</f>
        <v>0</v>
      </c>
      <c r="J132" s="2">
        <f t="shared" ref="J132:J135" si="364">IF(ISNUMBER(SEARCH("Agri", E132)), 1, 0)</f>
        <v>0</v>
      </c>
      <c r="K132" s="2">
        <f t="shared" ref="K132:K135" si="365">IF(ISNUMBER(SEARCH("LULUCF", E132)), 1, 0)</f>
        <v>0</v>
      </c>
      <c r="L132" s="2">
        <f t="shared" ref="L132:L135" si="366">IF(OR(ISNUMBER(SEARCH("Waste", E132)), ISNUMBER(SEARCH("Other", E132))), 1, 0)</f>
        <v>0</v>
      </c>
      <c r="M132" s="2">
        <f t="shared" ref="M132:M135" si="367">IF(ISNUMBER(SEARCH("Cross", E132)), 1, 0)</f>
        <v>1</v>
      </c>
      <c r="N132" s="2" t="s">
        <v>40</v>
      </c>
      <c r="S132" s="2" t="s">
        <v>108</v>
      </c>
      <c r="V132" s="2" t="s">
        <v>1237</v>
      </c>
      <c r="Y132" s="2">
        <f t="shared" si="304"/>
        <v>1</v>
      </c>
      <c r="Z132" s="2">
        <f t="shared" si="305"/>
        <v>0</v>
      </c>
      <c r="AA132" s="2">
        <f t="shared" si="306"/>
        <v>0</v>
      </c>
      <c r="AB132" s="2">
        <f t="shared" si="307"/>
        <v>0</v>
      </c>
      <c r="AC132" s="2">
        <f t="shared" si="308"/>
        <v>0</v>
      </c>
      <c r="AD132" s="2">
        <f t="shared" ref="AD132:AD135" si="368">IF(S132="Direct", 1, 0)</f>
        <v>0</v>
      </c>
      <c r="AE132" s="2">
        <f t="shared" si="309"/>
        <v>0</v>
      </c>
      <c r="AF132" s="2">
        <f t="shared" ref="AF132:AF135" si="369">IF(ISNUMBER(SEARCH("Population", T132)), 1, 0)</f>
        <v>0</v>
      </c>
      <c r="AG132" s="2">
        <f t="shared" ref="AG132:AG135" si="370">IF(ISNUMBER(SEARCH("Sufficiency", T132)), 1, 0)</f>
        <v>0</v>
      </c>
      <c r="AH132" s="2">
        <f t="shared" ref="AH132:AH135" si="371">IF(ISNUMBER(SEARCH("Efficiency", T132)), 1, 0)</f>
        <v>0</v>
      </c>
      <c r="AI132" s="2">
        <f t="shared" ref="AI132:AI135" si="372">IF(ISNUMBER(SEARCH("Consistency", T132)), 1, 0)</f>
        <v>0</v>
      </c>
      <c r="AJ132" s="2">
        <f t="shared" ref="AJ132:AJ135" si="373">IF(ISNUMBER(SEARCH("Regeneration", T132)), 1, 0)</f>
        <v>0</v>
      </c>
      <c r="AK132" s="2">
        <f t="shared" ref="AK132:AK135" si="374">IF(ISNUMBER(SEARCH("Population", U132)), 1, 0)</f>
        <v>0</v>
      </c>
      <c r="AL132" s="2">
        <f t="shared" ref="AL132:AL135" si="375">IF(ISNUMBER(SEARCH("targeted", U132)), 1, 0)</f>
        <v>0</v>
      </c>
      <c r="AM132" s="2">
        <f t="shared" ref="AM132:AM135" si="376">IF(ISNUMBER(SEARCH("direct", U132)), 1, 0)</f>
        <v>0</v>
      </c>
      <c r="AN132" s="2">
        <f t="shared" ref="AN132:AN135" si="377">IF(ISNUMBER(SEARCH("mediated", U132)), 1, 0)</f>
        <v>0</v>
      </c>
      <c r="AO132" s="2">
        <f t="shared" ref="AO132:AO135" si="378">IF(ISNUMBER(SEARCH("equalization", U132)), 1, 0)</f>
        <v>0</v>
      </c>
      <c r="AP132" s="2">
        <f t="shared" ref="AP132:AP135" si="379">IF(ISNUMBER(SEARCH("eco-efficiency", U132)), 1, 0)</f>
        <v>0</v>
      </c>
      <c r="AQ132" s="2">
        <f t="shared" ref="AQ132:AQ135" si="380">IF(ISNUMBER(SEARCH("impact", U132)), 1, 0)</f>
        <v>0</v>
      </c>
      <c r="AR132" s="2">
        <f t="shared" ref="AR132:AR135" si="381">IF(ISNUMBER(SEARCH("goals", W132)), 1, 0)</f>
        <v>0</v>
      </c>
      <c r="AS132" s="2">
        <f t="shared" si="310"/>
        <v>0</v>
      </c>
      <c r="AT132" s="2">
        <f t="shared" ref="AT132:AT135" si="382">IF(ISNUMBER(SEARCH("structural change", W132)), 1, 0)</f>
        <v>0</v>
      </c>
      <c r="AU132" s="2">
        <f t="shared" ref="AU132:AU135" si="383">IF(ISNUMBER(SEARCH("transfer of responsibility", X132)), 1, 0)</f>
        <v>0</v>
      </c>
      <c r="AV132" s="2">
        <f t="shared" ref="AV132:AV135" si="384">IF(ISNUMBER(SEARCH("international competition", X132)), 1, 0)</f>
        <v>0</v>
      </c>
      <c r="AW132" s="2">
        <f t="shared" ref="AW132:AW135" si="385">IF(ISNUMBER(SEARCH("legal form", X132)), 1, 0)</f>
        <v>0</v>
      </c>
      <c r="AX132" s="2">
        <f t="shared" ref="AX132:AX135" si="386">IF(ISNUMBER(SEARCH("infrastructure", X132)), 1, 0)</f>
        <v>0</v>
      </c>
      <c r="AY132" s="2">
        <f t="shared" ref="AY132:AY135" si="387">IF(ISNUMBER(SEARCH("property", X132)), 1, 0)</f>
        <v>0</v>
      </c>
      <c r="AZ132" s="2">
        <f t="shared" ref="AZ132:AZ135" si="388">IF(ISNUMBER(SEARCH("markets", X132)), 1, 0)</f>
        <v>0</v>
      </c>
      <c r="BA132" s="2">
        <f t="shared" ref="BA132:BA135" si="389">IF(ISNUMBER(SEARCH("Transformation governance", X132)), 1, 0)</f>
        <v>0</v>
      </c>
      <c r="BB132" s="2">
        <f t="shared" ref="BB132:BB135" si="390">IF(ISNUMBER(SEARCH("growth", X132)), 1, 0)</f>
        <v>0</v>
      </c>
      <c r="BC132" s="2">
        <f t="shared" ref="BC132:BC135" si="391">IF(ISNUMBER(SEARCH("Financ", X132)), 1, 0)</f>
        <v>0</v>
      </c>
      <c r="BD132" s="2">
        <f t="shared" si="311"/>
        <v>1</v>
      </c>
      <c r="BE132" s="2">
        <f t="shared" si="312"/>
        <v>0</v>
      </c>
      <c r="BF132" s="2">
        <f t="shared" si="313"/>
        <v>0</v>
      </c>
      <c r="BG132" s="2">
        <f t="shared" si="314"/>
        <v>0</v>
      </c>
      <c r="BH132" s="2">
        <f t="shared" si="315"/>
        <v>0</v>
      </c>
      <c r="BI132" s="2">
        <f t="shared" si="316"/>
        <v>0</v>
      </c>
      <c r="BJ132" s="2">
        <f t="shared" si="317"/>
        <v>0</v>
      </c>
      <c r="BK132" s="2">
        <f t="shared" si="318"/>
        <v>0</v>
      </c>
      <c r="BL132" s="2">
        <f t="shared" si="319"/>
        <v>0</v>
      </c>
      <c r="BM132" s="2">
        <f t="shared" si="320"/>
        <v>0</v>
      </c>
      <c r="BN132" s="2">
        <f t="shared" si="321"/>
        <v>0</v>
      </c>
      <c r="BO132" s="2">
        <f t="shared" si="322"/>
        <v>0</v>
      </c>
      <c r="BP132" s="2">
        <f t="shared" si="323"/>
        <v>0</v>
      </c>
      <c r="BQ132" s="2">
        <f t="shared" si="324"/>
        <v>0</v>
      </c>
      <c r="BR132" s="2">
        <f t="shared" si="325"/>
        <v>0</v>
      </c>
      <c r="BS132" s="2">
        <f t="shared" si="326"/>
        <v>0</v>
      </c>
      <c r="BT132" s="2">
        <f t="shared" si="327"/>
        <v>0</v>
      </c>
      <c r="BU132" s="2">
        <f t="shared" si="328"/>
        <v>0</v>
      </c>
      <c r="BV132" s="2">
        <f t="shared" si="329"/>
        <v>0</v>
      </c>
      <c r="BW132" s="2">
        <f t="shared" si="330"/>
        <v>0</v>
      </c>
      <c r="BX132" s="2">
        <f t="shared" si="331"/>
        <v>0</v>
      </c>
      <c r="BY132" s="2">
        <f t="shared" si="332"/>
        <v>0</v>
      </c>
      <c r="BZ132" s="2">
        <f t="shared" si="333"/>
        <v>0</v>
      </c>
      <c r="CA132" s="2">
        <f t="shared" si="334"/>
        <v>0</v>
      </c>
      <c r="CB132" s="2">
        <f t="shared" si="335"/>
        <v>0</v>
      </c>
      <c r="CC132" s="2">
        <f t="shared" si="336"/>
        <v>0</v>
      </c>
      <c r="CD132" s="2">
        <f t="shared" si="337"/>
        <v>0</v>
      </c>
      <c r="CE132" s="2">
        <f t="shared" si="338"/>
        <v>0</v>
      </c>
      <c r="CF132" s="2">
        <f t="shared" si="339"/>
        <v>0</v>
      </c>
      <c r="CG132" s="2">
        <f t="shared" si="340"/>
        <v>0</v>
      </c>
      <c r="CH132" s="2">
        <f t="shared" si="341"/>
        <v>0</v>
      </c>
      <c r="CI132" s="2">
        <f t="shared" si="342"/>
        <v>0</v>
      </c>
      <c r="CJ132" s="2">
        <f t="shared" si="343"/>
        <v>0</v>
      </c>
      <c r="CK132" s="2">
        <f t="shared" si="344"/>
        <v>0</v>
      </c>
      <c r="CL132" s="2">
        <f t="shared" si="345"/>
        <v>0</v>
      </c>
      <c r="CM132" s="2">
        <f t="shared" si="346"/>
        <v>0</v>
      </c>
      <c r="CN132" s="2">
        <f t="shared" si="347"/>
        <v>0</v>
      </c>
      <c r="CO132" s="2">
        <f t="shared" si="348"/>
        <v>0</v>
      </c>
      <c r="CP132" s="2">
        <f t="shared" si="349"/>
        <v>0</v>
      </c>
      <c r="CQ132" s="2">
        <f t="shared" si="350"/>
        <v>0</v>
      </c>
      <c r="CR132" s="2">
        <f t="shared" si="351"/>
        <v>0</v>
      </c>
      <c r="CS132" s="2">
        <f t="shared" si="352"/>
        <v>0</v>
      </c>
      <c r="CT132" s="2">
        <f t="shared" si="353"/>
        <v>0</v>
      </c>
      <c r="CU132" s="2">
        <f t="shared" si="354"/>
        <v>0</v>
      </c>
      <c r="CV132" s="2">
        <f t="shared" si="355"/>
        <v>0</v>
      </c>
      <c r="CW132" s="2">
        <f t="shared" si="356"/>
        <v>0</v>
      </c>
      <c r="CX132" s="2">
        <f t="shared" si="357"/>
        <v>0</v>
      </c>
      <c r="CY132" s="2">
        <f t="shared" si="358"/>
        <v>0</v>
      </c>
      <c r="CZ132" s="2">
        <f t="shared" si="359"/>
        <v>0</v>
      </c>
    </row>
    <row r="133" spans="1:104" ht="96.6" x14ac:dyDescent="0.3">
      <c r="A133" s="2" t="s">
        <v>536</v>
      </c>
      <c r="B133" s="2" t="s">
        <v>537</v>
      </c>
      <c r="C133" s="2" t="s">
        <v>538</v>
      </c>
      <c r="D133" s="2" t="s">
        <v>549</v>
      </c>
      <c r="E133" s="2" t="s">
        <v>5</v>
      </c>
      <c r="F133" s="2">
        <f t="shared" si="360"/>
        <v>1</v>
      </c>
      <c r="G133" s="2">
        <f t="shared" si="361"/>
        <v>0</v>
      </c>
      <c r="H133" s="2">
        <f t="shared" si="362"/>
        <v>0</v>
      </c>
      <c r="I133" s="2">
        <f t="shared" si="363"/>
        <v>0</v>
      </c>
      <c r="J133" s="2">
        <f t="shared" si="364"/>
        <v>0</v>
      </c>
      <c r="K133" s="2">
        <f t="shared" si="365"/>
        <v>0</v>
      </c>
      <c r="L133" s="2">
        <f t="shared" si="366"/>
        <v>0</v>
      </c>
      <c r="M133" s="2">
        <f t="shared" si="367"/>
        <v>0</v>
      </c>
      <c r="N133" s="2" t="s">
        <v>539</v>
      </c>
      <c r="O133" s="2" t="s">
        <v>23</v>
      </c>
      <c r="R133" s="2" t="s">
        <v>548</v>
      </c>
      <c r="S133" s="2" t="s">
        <v>108</v>
      </c>
      <c r="V133" s="2" t="s">
        <v>1239</v>
      </c>
      <c r="W133" s="2" t="s">
        <v>81</v>
      </c>
      <c r="X133" s="2" t="s">
        <v>541</v>
      </c>
      <c r="Y133" s="2">
        <f t="shared" si="304"/>
        <v>1</v>
      </c>
      <c r="Z133" s="2">
        <f t="shared" si="305"/>
        <v>1</v>
      </c>
      <c r="AA133" s="2">
        <f t="shared" si="306"/>
        <v>0</v>
      </c>
      <c r="AB133" s="2">
        <f t="shared" si="307"/>
        <v>0</v>
      </c>
      <c r="AC133" s="2">
        <f t="shared" si="308"/>
        <v>1</v>
      </c>
      <c r="AD133" s="2">
        <f t="shared" si="368"/>
        <v>0</v>
      </c>
      <c r="AE133" s="2">
        <f t="shared" si="309"/>
        <v>1</v>
      </c>
      <c r="AF133" s="2">
        <f t="shared" si="369"/>
        <v>0</v>
      </c>
      <c r="AG133" s="2">
        <f t="shared" si="370"/>
        <v>0</v>
      </c>
      <c r="AH133" s="2">
        <f t="shared" si="371"/>
        <v>0</v>
      </c>
      <c r="AI133" s="2">
        <f t="shared" si="372"/>
        <v>0</v>
      </c>
      <c r="AJ133" s="2">
        <f t="shared" si="373"/>
        <v>0</v>
      </c>
      <c r="AK133" s="2">
        <f t="shared" si="374"/>
        <v>0</v>
      </c>
      <c r="AL133" s="2">
        <f t="shared" si="375"/>
        <v>0</v>
      </c>
      <c r="AM133" s="2">
        <f t="shared" si="376"/>
        <v>0</v>
      </c>
      <c r="AN133" s="2">
        <f t="shared" si="377"/>
        <v>0</v>
      </c>
      <c r="AO133" s="2">
        <f t="shared" si="378"/>
        <v>0</v>
      </c>
      <c r="AP133" s="2">
        <f t="shared" si="379"/>
        <v>0</v>
      </c>
      <c r="AQ133" s="2">
        <f t="shared" si="380"/>
        <v>0</v>
      </c>
      <c r="AR133" s="2">
        <f t="shared" si="381"/>
        <v>0</v>
      </c>
      <c r="AS133" s="2">
        <f t="shared" si="310"/>
        <v>0</v>
      </c>
      <c r="AT133" s="2">
        <f t="shared" si="382"/>
        <v>1</v>
      </c>
      <c r="AU133" s="2">
        <f t="shared" si="383"/>
        <v>0</v>
      </c>
      <c r="AV133" s="2">
        <f t="shared" si="384"/>
        <v>0</v>
      </c>
      <c r="AW133" s="2">
        <f t="shared" si="385"/>
        <v>0</v>
      </c>
      <c r="AX133" s="2">
        <f t="shared" si="386"/>
        <v>1</v>
      </c>
      <c r="AY133" s="2">
        <f t="shared" si="387"/>
        <v>0</v>
      </c>
      <c r="AZ133" s="2">
        <f t="shared" si="388"/>
        <v>0</v>
      </c>
      <c r="BA133" s="2">
        <f t="shared" si="389"/>
        <v>0</v>
      </c>
      <c r="BB133" s="2">
        <f t="shared" si="390"/>
        <v>0</v>
      </c>
      <c r="BC133" s="2">
        <f t="shared" si="391"/>
        <v>1</v>
      </c>
      <c r="BD133" s="2">
        <f t="shared" si="311"/>
        <v>0</v>
      </c>
      <c r="BE133" s="2">
        <f t="shared" si="312"/>
        <v>1</v>
      </c>
      <c r="BF133" s="2">
        <f t="shared" si="313"/>
        <v>0</v>
      </c>
      <c r="BG133" s="2">
        <f t="shared" si="314"/>
        <v>1</v>
      </c>
      <c r="BH133" s="2">
        <f t="shared" si="315"/>
        <v>1</v>
      </c>
      <c r="BI133" s="2">
        <f t="shared" si="316"/>
        <v>0</v>
      </c>
      <c r="BJ133" s="2">
        <f t="shared" si="317"/>
        <v>0</v>
      </c>
      <c r="BK133" s="2">
        <f t="shared" si="318"/>
        <v>0</v>
      </c>
      <c r="BL133" s="2">
        <f t="shared" si="319"/>
        <v>0</v>
      </c>
      <c r="BM133" s="2">
        <f t="shared" si="320"/>
        <v>0</v>
      </c>
      <c r="BN133" s="2">
        <f t="shared" si="321"/>
        <v>0</v>
      </c>
      <c r="BO133" s="2">
        <f t="shared" si="322"/>
        <v>0</v>
      </c>
      <c r="BP133" s="2">
        <f t="shared" si="323"/>
        <v>0</v>
      </c>
      <c r="BQ133" s="2">
        <f t="shared" si="324"/>
        <v>0</v>
      </c>
      <c r="BR133" s="2">
        <f t="shared" si="325"/>
        <v>0</v>
      </c>
      <c r="BS133" s="2">
        <f t="shared" si="326"/>
        <v>0</v>
      </c>
      <c r="BT133" s="2">
        <f t="shared" si="327"/>
        <v>0</v>
      </c>
      <c r="BU133" s="2">
        <f t="shared" si="328"/>
        <v>0</v>
      </c>
      <c r="BV133" s="2">
        <f t="shared" si="329"/>
        <v>0</v>
      </c>
      <c r="BW133" s="2">
        <f t="shared" si="330"/>
        <v>0</v>
      </c>
      <c r="BX133" s="2">
        <f t="shared" si="331"/>
        <v>0</v>
      </c>
      <c r="BY133" s="2">
        <f t="shared" si="332"/>
        <v>0</v>
      </c>
      <c r="BZ133" s="2">
        <f t="shared" si="333"/>
        <v>0</v>
      </c>
      <c r="CA133" s="2">
        <f t="shared" si="334"/>
        <v>1</v>
      </c>
      <c r="CB133" s="2">
        <f t="shared" si="335"/>
        <v>0</v>
      </c>
      <c r="CC133" s="2">
        <f t="shared" si="336"/>
        <v>0</v>
      </c>
      <c r="CD133" s="2">
        <f t="shared" si="337"/>
        <v>0</v>
      </c>
      <c r="CE133" s="2">
        <f t="shared" si="338"/>
        <v>0</v>
      </c>
      <c r="CF133" s="2">
        <f t="shared" si="339"/>
        <v>0</v>
      </c>
      <c r="CG133" s="2">
        <f t="shared" si="340"/>
        <v>0</v>
      </c>
      <c r="CH133" s="2">
        <f t="shared" si="341"/>
        <v>1</v>
      </c>
      <c r="CI133" s="2">
        <f t="shared" si="342"/>
        <v>0</v>
      </c>
      <c r="CJ133" s="2">
        <f t="shared" si="343"/>
        <v>0</v>
      </c>
      <c r="CK133" s="2">
        <f t="shared" si="344"/>
        <v>0</v>
      </c>
      <c r="CL133" s="2">
        <f t="shared" si="345"/>
        <v>1</v>
      </c>
      <c r="CM133" s="2">
        <f t="shared" si="346"/>
        <v>0</v>
      </c>
      <c r="CN133" s="2">
        <f t="shared" si="347"/>
        <v>1</v>
      </c>
      <c r="CO133" s="2">
        <f t="shared" si="348"/>
        <v>0</v>
      </c>
      <c r="CP133" s="2">
        <f t="shared" si="349"/>
        <v>0</v>
      </c>
      <c r="CQ133" s="2">
        <f t="shared" si="350"/>
        <v>0</v>
      </c>
      <c r="CR133" s="2">
        <f t="shared" si="351"/>
        <v>0</v>
      </c>
      <c r="CS133" s="2">
        <f t="shared" si="352"/>
        <v>0</v>
      </c>
      <c r="CT133" s="2">
        <f t="shared" si="353"/>
        <v>0</v>
      </c>
      <c r="CU133" s="2">
        <f t="shared" si="354"/>
        <v>0</v>
      </c>
      <c r="CV133" s="2">
        <f t="shared" si="355"/>
        <v>0</v>
      </c>
      <c r="CW133" s="2">
        <f t="shared" si="356"/>
        <v>1</v>
      </c>
      <c r="CX133" s="2">
        <f t="shared" si="357"/>
        <v>0</v>
      </c>
      <c r="CY133" s="2">
        <f t="shared" si="358"/>
        <v>0</v>
      </c>
      <c r="CZ133" s="2">
        <f t="shared" si="359"/>
        <v>0</v>
      </c>
    </row>
    <row r="134" spans="1:104" ht="174.75" customHeight="1" x14ac:dyDescent="0.3">
      <c r="A134" s="2" t="s">
        <v>540</v>
      </c>
      <c r="B134" s="2" t="s">
        <v>1193</v>
      </c>
      <c r="C134" s="2" t="s">
        <v>538</v>
      </c>
      <c r="D134" s="2" t="s">
        <v>550</v>
      </c>
      <c r="E134" s="2" t="s">
        <v>5</v>
      </c>
      <c r="F134" s="2">
        <f t="shared" si="360"/>
        <v>1</v>
      </c>
      <c r="G134" s="2">
        <f t="shared" si="361"/>
        <v>0</v>
      </c>
      <c r="H134" s="2">
        <f t="shared" si="362"/>
        <v>0</v>
      </c>
      <c r="I134" s="2">
        <f t="shared" si="363"/>
        <v>0</v>
      </c>
      <c r="J134" s="2">
        <f t="shared" si="364"/>
        <v>0</v>
      </c>
      <c r="K134" s="2">
        <f t="shared" si="365"/>
        <v>0</v>
      </c>
      <c r="L134" s="2">
        <f t="shared" si="366"/>
        <v>0</v>
      </c>
      <c r="M134" s="2">
        <f t="shared" si="367"/>
        <v>0</v>
      </c>
      <c r="N134" s="2" t="s">
        <v>546</v>
      </c>
      <c r="O134" s="2" t="s">
        <v>1222</v>
      </c>
      <c r="P134" s="2" t="s">
        <v>139</v>
      </c>
      <c r="R134" s="2" t="s">
        <v>548</v>
      </c>
      <c r="S134" s="2" t="s">
        <v>63</v>
      </c>
      <c r="T134" s="2" t="s">
        <v>545</v>
      </c>
      <c r="U134" s="2" t="s">
        <v>74</v>
      </c>
      <c r="V134" s="2" t="s">
        <v>1239</v>
      </c>
      <c r="W134" s="2" t="s">
        <v>81</v>
      </c>
      <c r="X134" s="2" t="s">
        <v>541</v>
      </c>
      <c r="Y134" s="2">
        <f t="shared" si="304"/>
        <v>1</v>
      </c>
      <c r="Z134" s="2">
        <f t="shared" si="305"/>
        <v>1</v>
      </c>
      <c r="AA134" s="2">
        <f t="shared" si="306"/>
        <v>1</v>
      </c>
      <c r="AB134" s="2">
        <f t="shared" si="307"/>
        <v>0</v>
      </c>
      <c r="AC134" s="2">
        <f t="shared" si="308"/>
        <v>1</v>
      </c>
      <c r="AD134" s="2">
        <f t="shared" si="368"/>
        <v>1</v>
      </c>
      <c r="AE134" s="2">
        <f t="shared" si="309"/>
        <v>1</v>
      </c>
      <c r="AF134" s="2">
        <f t="shared" si="369"/>
        <v>0</v>
      </c>
      <c r="AG134" s="2">
        <f t="shared" si="370"/>
        <v>1</v>
      </c>
      <c r="AH134" s="2">
        <f t="shared" si="371"/>
        <v>0</v>
      </c>
      <c r="AI134" s="2">
        <f t="shared" si="372"/>
        <v>1</v>
      </c>
      <c r="AJ134" s="2">
        <f t="shared" si="373"/>
        <v>0</v>
      </c>
      <c r="AK134" s="2">
        <f t="shared" si="374"/>
        <v>0</v>
      </c>
      <c r="AL134" s="2">
        <f t="shared" si="375"/>
        <v>0</v>
      </c>
      <c r="AM134" s="2">
        <f t="shared" si="376"/>
        <v>0</v>
      </c>
      <c r="AN134" s="2">
        <f t="shared" si="377"/>
        <v>0</v>
      </c>
      <c r="AO134" s="2">
        <f t="shared" si="378"/>
        <v>0</v>
      </c>
      <c r="AP134" s="2">
        <f t="shared" si="379"/>
        <v>1</v>
      </c>
      <c r="AQ134" s="2">
        <f t="shared" si="380"/>
        <v>0</v>
      </c>
      <c r="AR134" s="2">
        <f t="shared" si="381"/>
        <v>0</v>
      </c>
      <c r="AS134" s="2">
        <f t="shared" si="310"/>
        <v>0</v>
      </c>
      <c r="AT134" s="2">
        <f t="shared" si="382"/>
        <v>1</v>
      </c>
      <c r="AU134" s="2">
        <f t="shared" si="383"/>
        <v>0</v>
      </c>
      <c r="AV134" s="2">
        <f t="shared" si="384"/>
        <v>0</v>
      </c>
      <c r="AW134" s="2">
        <f t="shared" si="385"/>
        <v>0</v>
      </c>
      <c r="AX134" s="2">
        <f t="shared" si="386"/>
        <v>1</v>
      </c>
      <c r="AY134" s="2">
        <f t="shared" si="387"/>
        <v>0</v>
      </c>
      <c r="AZ134" s="2">
        <f t="shared" si="388"/>
        <v>0</v>
      </c>
      <c r="BA134" s="2">
        <f t="shared" si="389"/>
        <v>0</v>
      </c>
      <c r="BB134" s="2">
        <f t="shared" si="390"/>
        <v>0</v>
      </c>
      <c r="BC134" s="2">
        <f t="shared" si="391"/>
        <v>1</v>
      </c>
      <c r="BD134" s="2">
        <f t="shared" si="311"/>
        <v>0</v>
      </c>
      <c r="BE134" s="2">
        <f t="shared" si="312"/>
        <v>1</v>
      </c>
      <c r="BF134" s="2">
        <f t="shared" si="313"/>
        <v>0</v>
      </c>
      <c r="BG134" s="2">
        <f t="shared" si="314"/>
        <v>1</v>
      </c>
      <c r="BH134" s="2">
        <f t="shared" si="315"/>
        <v>1</v>
      </c>
      <c r="BI134" s="2">
        <f t="shared" si="316"/>
        <v>0</v>
      </c>
      <c r="BJ134" s="2">
        <f t="shared" si="317"/>
        <v>0</v>
      </c>
      <c r="BK134" s="2">
        <f t="shared" si="318"/>
        <v>1</v>
      </c>
      <c r="BL134" s="2">
        <f t="shared" si="319"/>
        <v>0</v>
      </c>
      <c r="BM134" s="2">
        <f t="shared" si="320"/>
        <v>0</v>
      </c>
      <c r="BN134" s="2">
        <f t="shared" si="321"/>
        <v>0</v>
      </c>
      <c r="BO134" s="2">
        <f t="shared" si="322"/>
        <v>0</v>
      </c>
      <c r="BP134" s="2">
        <f t="shared" si="323"/>
        <v>0</v>
      </c>
      <c r="BQ134" s="2">
        <f t="shared" si="324"/>
        <v>0</v>
      </c>
      <c r="BR134" s="2">
        <f t="shared" si="325"/>
        <v>1</v>
      </c>
      <c r="BS134" s="2">
        <f t="shared" si="326"/>
        <v>0</v>
      </c>
      <c r="BT134" s="2">
        <f t="shared" si="327"/>
        <v>0</v>
      </c>
      <c r="BU134" s="2">
        <f t="shared" si="328"/>
        <v>0</v>
      </c>
      <c r="BV134" s="2">
        <f t="shared" si="329"/>
        <v>0</v>
      </c>
      <c r="BW134" s="2">
        <f t="shared" si="330"/>
        <v>0</v>
      </c>
      <c r="BX134" s="2">
        <f t="shared" si="331"/>
        <v>0</v>
      </c>
      <c r="BY134" s="2">
        <f t="shared" si="332"/>
        <v>0</v>
      </c>
      <c r="BZ134" s="2">
        <f t="shared" si="333"/>
        <v>0</v>
      </c>
      <c r="CA134" s="2">
        <f t="shared" si="334"/>
        <v>0</v>
      </c>
      <c r="CB134" s="2">
        <f t="shared" si="335"/>
        <v>0</v>
      </c>
      <c r="CC134" s="2">
        <f t="shared" si="336"/>
        <v>0</v>
      </c>
      <c r="CD134" s="2">
        <f t="shared" si="337"/>
        <v>0</v>
      </c>
      <c r="CE134" s="2">
        <f t="shared" si="338"/>
        <v>0</v>
      </c>
      <c r="CF134" s="2">
        <f t="shared" si="339"/>
        <v>0</v>
      </c>
      <c r="CG134" s="2">
        <f t="shared" si="340"/>
        <v>1</v>
      </c>
      <c r="CH134" s="2">
        <f t="shared" si="341"/>
        <v>1</v>
      </c>
      <c r="CI134" s="2">
        <f t="shared" si="342"/>
        <v>0</v>
      </c>
      <c r="CJ134" s="2">
        <f t="shared" si="343"/>
        <v>0</v>
      </c>
      <c r="CK134" s="2">
        <f t="shared" si="344"/>
        <v>0</v>
      </c>
      <c r="CL134" s="2">
        <f t="shared" si="345"/>
        <v>1</v>
      </c>
      <c r="CM134" s="2">
        <f t="shared" si="346"/>
        <v>0</v>
      </c>
      <c r="CN134" s="2">
        <f t="shared" si="347"/>
        <v>1</v>
      </c>
      <c r="CO134" s="2">
        <f t="shared" si="348"/>
        <v>0</v>
      </c>
      <c r="CP134" s="2">
        <f t="shared" si="349"/>
        <v>0</v>
      </c>
      <c r="CQ134" s="2">
        <f t="shared" si="350"/>
        <v>0</v>
      </c>
      <c r="CR134" s="2">
        <f t="shared" si="351"/>
        <v>0</v>
      </c>
      <c r="CS134" s="2">
        <f t="shared" si="352"/>
        <v>0</v>
      </c>
      <c r="CT134" s="2">
        <f t="shared" si="353"/>
        <v>0</v>
      </c>
      <c r="CU134" s="2">
        <f t="shared" si="354"/>
        <v>0</v>
      </c>
      <c r="CV134" s="2">
        <f t="shared" si="355"/>
        <v>0</v>
      </c>
      <c r="CW134" s="2">
        <f t="shared" si="356"/>
        <v>1</v>
      </c>
      <c r="CX134" s="2">
        <f t="shared" si="357"/>
        <v>0</v>
      </c>
      <c r="CY134" s="2">
        <f t="shared" si="358"/>
        <v>0</v>
      </c>
      <c r="CZ134" s="2">
        <f t="shared" si="359"/>
        <v>0</v>
      </c>
    </row>
    <row r="135" spans="1:104" ht="110.4" x14ac:dyDescent="0.3">
      <c r="A135" s="2" t="s">
        <v>542</v>
      </c>
      <c r="B135" s="2" t="s">
        <v>544</v>
      </c>
      <c r="C135" s="2" t="s">
        <v>538</v>
      </c>
      <c r="D135" s="2" t="s">
        <v>551</v>
      </c>
      <c r="E135" s="2" t="s">
        <v>1194</v>
      </c>
      <c r="F135" s="2">
        <f t="shared" si="360"/>
        <v>1</v>
      </c>
      <c r="G135" s="2">
        <f t="shared" si="361"/>
        <v>0</v>
      </c>
      <c r="H135" s="2">
        <f t="shared" si="362"/>
        <v>1</v>
      </c>
      <c r="I135" s="2">
        <f t="shared" si="363"/>
        <v>1</v>
      </c>
      <c r="J135" s="2">
        <f t="shared" si="364"/>
        <v>0</v>
      </c>
      <c r="K135" s="2">
        <f t="shared" si="365"/>
        <v>0</v>
      </c>
      <c r="L135" s="2">
        <f t="shared" si="366"/>
        <v>0</v>
      </c>
      <c r="M135" s="2">
        <f t="shared" si="367"/>
        <v>0</v>
      </c>
      <c r="N135" s="2" t="s">
        <v>547</v>
      </c>
      <c r="O135" s="2" t="s">
        <v>1222</v>
      </c>
      <c r="R135" s="2" t="s">
        <v>1057</v>
      </c>
      <c r="S135" s="2" t="s">
        <v>108</v>
      </c>
      <c r="V135" s="2" t="s">
        <v>1239</v>
      </c>
      <c r="W135" s="2" t="s">
        <v>81</v>
      </c>
      <c r="X135" s="2" t="s">
        <v>543</v>
      </c>
      <c r="Y135" s="2">
        <f t="shared" si="304"/>
        <v>1</v>
      </c>
      <c r="Z135" s="2">
        <f t="shared" si="305"/>
        <v>1</v>
      </c>
      <c r="AA135" s="2">
        <f t="shared" si="306"/>
        <v>0</v>
      </c>
      <c r="AB135" s="2">
        <f t="shared" si="307"/>
        <v>0</v>
      </c>
      <c r="AC135" s="2">
        <f t="shared" si="308"/>
        <v>1</v>
      </c>
      <c r="AD135" s="2">
        <f t="shared" si="368"/>
        <v>0</v>
      </c>
      <c r="AE135" s="2">
        <f t="shared" si="309"/>
        <v>1</v>
      </c>
      <c r="AF135" s="2">
        <f t="shared" si="369"/>
        <v>0</v>
      </c>
      <c r="AG135" s="2">
        <f t="shared" si="370"/>
        <v>0</v>
      </c>
      <c r="AH135" s="2">
        <f t="shared" si="371"/>
        <v>0</v>
      </c>
      <c r="AI135" s="2">
        <f t="shared" si="372"/>
        <v>0</v>
      </c>
      <c r="AJ135" s="2">
        <f t="shared" si="373"/>
        <v>0</v>
      </c>
      <c r="AK135" s="2">
        <f t="shared" si="374"/>
        <v>0</v>
      </c>
      <c r="AL135" s="2">
        <f t="shared" si="375"/>
        <v>0</v>
      </c>
      <c r="AM135" s="2">
        <f t="shared" si="376"/>
        <v>0</v>
      </c>
      <c r="AN135" s="2">
        <f t="shared" si="377"/>
        <v>0</v>
      </c>
      <c r="AO135" s="2">
        <f t="shared" si="378"/>
        <v>0</v>
      </c>
      <c r="AP135" s="2">
        <f t="shared" si="379"/>
        <v>0</v>
      </c>
      <c r="AQ135" s="2">
        <f t="shared" si="380"/>
        <v>0</v>
      </c>
      <c r="AR135" s="2">
        <f t="shared" si="381"/>
        <v>0</v>
      </c>
      <c r="AS135" s="2">
        <f t="shared" si="310"/>
        <v>0</v>
      </c>
      <c r="AT135" s="2">
        <f t="shared" si="382"/>
        <v>1</v>
      </c>
      <c r="AU135" s="2">
        <f t="shared" si="383"/>
        <v>0</v>
      </c>
      <c r="AV135" s="2">
        <f t="shared" si="384"/>
        <v>1</v>
      </c>
      <c r="AW135" s="2">
        <f t="shared" si="385"/>
        <v>0</v>
      </c>
      <c r="AX135" s="2">
        <f t="shared" si="386"/>
        <v>1</v>
      </c>
      <c r="AY135" s="2">
        <f t="shared" si="387"/>
        <v>0</v>
      </c>
      <c r="AZ135" s="2">
        <f t="shared" si="388"/>
        <v>0</v>
      </c>
      <c r="BA135" s="2">
        <f t="shared" si="389"/>
        <v>0</v>
      </c>
      <c r="BB135" s="2">
        <f t="shared" si="390"/>
        <v>0</v>
      </c>
      <c r="BC135" s="2">
        <f t="shared" si="391"/>
        <v>1</v>
      </c>
      <c r="BD135" s="2">
        <f t="shared" si="311"/>
        <v>0</v>
      </c>
      <c r="BE135" s="2">
        <f t="shared" si="312"/>
        <v>1</v>
      </c>
      <c r="BF135" s="2">
        <f t="shared" si="313"/>
        <v>0</v>
      </c>
      <c r="BG135" s="2">
        <f t="shared" si="314"/>
        <v>1</v>
      </c>
      <c r="BH135" s="2">
        <f t="shared" si="315"/>
        <v>1</v>
      </c>
      <c r="BI135" s="2">
        <f t="shared" si="316"/>
        <v>0</v>
      </c>
      <c r="BJ135" s="2">
        <f t="shared" si="317"/>
        <v>0</v>
      </c>
      <c r="BK135" s="2">
        <f t="shared" si="318"/>
        <v>0</v>
      </c>
      <c r="BL135" s="2">
        <f t="shared" si="319"/>
        <v>0</v>
      </c>
      <c r="BM135" s="2">
        <f t="shared" si="320"/>
        <v>0</v>
      </c>
      <c r="BN135" s="2">
        <f t="shared" si="321"/>
        <v>0</v>
      </c>
      <c r="BO135" s="2">
        <f t="shared" si="322"/>
        <v>0</v>
      </c>
      <c r="BP135" s="2">
        <f t="shared" si="323"/>
        <v>0</v>
      </c>
      <c r="BQ135" s="2">
        <f t="shared" si="324"/>
        <v>0</v>
      </c>
      <c r="BR135" s="2">
        <f t="shared" si="325"/>
        <v>0</v>
      </c>
      <c r="BS135" s="2">
        <f t="shared" si="326"/>
        <v>0</v>
      </c>
      <c r="BT135" s="2">
        <f t="shared" si="327"/>
        <v>0</v>
      </c>
      <c r="BU135" s="2">
        <f t="shared" si="328"/>
        <v>0</v>
      </c>
      <c r="BV135" s="2">
        <f t="shared" si="329"/>
        <v>0</v>
      </c>
      <c r="BW135" s="2">
        <f t="shared" si="330"/>
        <v>0</v>
      </c>
      <c r="BX135" s="2">
        <f t="shared" si="331"/>
        <v>0</v>
      </c>
      <c r="BY135" s="2">
        <f t="shared" si="332"/>
        <v>0</v>
      </c>
      <c r="BZ135" s="2">
        <f t="shared" si="333"/>
        <v>0</v>
      </c>
      <c r="CA135" s="2">
        <f t="shared" si="334"/>
        <v>0</v>
      </c>
      <c r="CB135" s="2">
        <f t="shared" si="335"/>
        <v>0</v>
      </c>
      <c r="CC135" s="2">
        <f t="shared" si="336"/>
        <v>0</v>
      </c>
      <c r="CD135" s="2">
        <f t="shared" si="337"/>
        <v>0</v>
      </c>
      <c r="CE135" s="2">
        <f t="shared" si="338"/>
        <v>0</v>
      </c>
      <c r="CF135" s="2">
        <f t="shared" si="339"/>
        <v>0</v>
      </c>
      <c r="CG135" s="2">
        <f t="shared" si="340"/>
        <v>1</v>
      </c>
      <c r="CH135" s="2">
        <f t="shared" si="341"/>
        <v>0</v>
      </c>
      <c r="CI135" s="2">
        <f t="shared" si="342"/>
        <v>0</v>
      </c>
      <c r="CJ135" s="2">
        <f t="shared" si="343"/>
        <v>0</v>
      </c>
      <c r="CK135" s="2">
        <f t="shared" si="344"/>
        <v>0</v>
      </c>
      <c r="CL135" s="2">
        <f t="shared" si="345"/>
        <v>1</v>
      </c>
      <c r="CM135" s="2">
        <f t="shared" si="346"/>
        <v>0</v>
      </c>
      <c r="CN135" s="2">
        <f t="shared" si="347"/>
        <v>0</v>
      </c>
      <c r="CO135" s="2">
        <f t="shared" si="348"/>
        <v>0</v>
      </c>
      <c r="CP135" s="2">
        <f t="shared" si="349"/>
        <v>0</v>
      </c>
      <c r="CQ135" s="2">
        <f t="shared" si="350"/>
        <v>0</v>
      </c>
      <c r="CR135" s="2">
        <f t="shared" si="351"/>
        <v>0</v>
      </c>
      <c r="CS135" s="2">
        <f t="shared" si="352"/>
        <v>0</v>
      </c>
      <c r="CT135" s="2">
        <f t="shared" si="353"/>
        <v>0</v>
      </c>
      <c r="CU135" s="2">
        <f t="shared" si="354"/>
        <v>1</v>
      </c>
      <c r="CV135" s="2">
        <f t="shared" si="355"/>
        <v>0</v>
      </c>
      <c r="CW135" s="2">
        <f t="shared" si="356"/>
        <v>1</v>
      </c>
      <c r="CX135" s="2">
        <f t="shared" si="357"/>
        <v>0</v>
      </c>
      <c r="CY135" s="2">
        <f t="shared" si="358"/>
        <v>0</v>
      </c>
      <c r="CZ135" s="2">
        <f t="shared" si="359"/>
        <v>0</v>
      </c>
    </row>
    <row r="136" spans="1:104" ht="82.8" x14ac:dyDescent="0.3">
      <c r="A136" s="2" t="s">
        <v>561</v>
      </c>
      <c r="B136" s="2" t="s">
        <v>553</v>
      </c>
      <c r="C136" s="2" t="s">
        <v>552</v>
      </c>
      <c r="D136" s="2" t="s">
        <v>562</v>
      </c>
      <c r="E136" s="2" t="s">
        <v>5</v>
      </c>
      <c r="F136" s="2">
        <f t="shared" ref="F136:F142" si="392">IF(ISNUMBER(SEARCH("Energy", E136)), 1, 0)</f>
        <v>1</v>
      </c>
      <c r="G136" s="2">
        <f t="shared" ref="G136:G142" si="393">IF(ISNUMBER(SEARCH("Housing", E136)), 1, 0)</f>
        <v>0</v>
      </c>
      <c r="H136" s="2">
        <f t="shared" ref="H136:H142" si="394">IF(ISNUMBER(SEARCH("Mobility", E136)), 1, 0)</f>
        <v>0</v>
      </c>
      <c r="I136" s="2">
        <f t="shared" ref="I136:I142" si="395">IF(ISNUMBER(SEARCH("Industry", E136)), 1, 0)</f>
        <v>0</v>
      </c>
      <c r="J136" s="2">
        <f t="shared" ref="J136:J142" si="396">IF(ISNUMBER(SEARCH("Agri", E136)), 1, 0)</f>
        <v>0</v>
      </c>
      <c r="K136" s="2">
        <f t="shared" ref="K136:K142" si="397">IF(ISNUMBER(SEARCH("LULUCF", E136)), 1, 0)</f>
        <v>0</v>
      </c>
      <c r="L136" s="2">
        <f t="shared" ref="L136:L142" si="398">IF(OR(ISNUMBER(SEARCH("Waste", E136)), ISNUMBER(SEARCH("Other", E136))), 1, 0)</f>
        <v>0</v>
      </c>
      <c r="M136" s="2">
        <f t="shared" ref="M136:M142" si="399">IF(ISNUMBER(SEARCH("Cross", E136)), 1, 0)</f>
        <v>0</v>
      </c>
      <c r="N136" s="2" t="s">
        <v>22</v>
      </c>
      <c r="S136" s="2" t="s">
        <v>108</v>
      </c>
      <c r="V136" s="2" t="s">
        <v>1239</v>
      </c>
      <c r="W136" s="2" t="s">
        <v>80</v>
      </c>
      <c r="X136" s="2" t="s">
        <v>88</v>
      </c>
      <c r="Y136" s="2">
        <f t="shared" si="304"/>
        <v>1</v>
      </c>
      <c r="Z136" s="2">
        <f t="shared" si="305"/>
        <v>0</v>
      </c>
      <c r="AA136" s="2">
        <f t="shared" si="306"/>
        <v>0</v>
      </c>
      <c r="AB136" s="2">
        <f t="shared" si="307"/>
        <v>0</v>
      </c>
      <c r="AC136" s="2">
        <f t="shared" si="308"/>
        <v>0</v>
      </c>
      <c r="AD136" s="2">
        <f t="shared" ref="AD136:AD141" si="400">IF(S136="Direct", 1, 0)</f>
        <v>0</v>
      </c>
      <c r="AE136" s="2">
        <f t="shared" si="309"/>
        <v>1</v>
      </c>
      <c r="AF136" s="2">
        <f t="shared" ref="AF136:AF141" si="401">IF(ISNUMBER(SEARCH("Population", T136)), 1, 0)</f>
        <v>0</v>
      </c>
      <c r="AG136" s="2">
        <f t="shared" ref="AG136:AG141" si="402">IF(ISNUMBER(SEARCH("Sufficiency", T136)), 1, 0)</f>
        <v>0</v>
      </c>
      <c r="AH136" s="2">
        <f t="shared" ref="AH136:AH141" si="403">IF(ISNUMBER(SEARCH("Efficiency", T136)), 1, 0)</f>
        <v>0</v>
      </c>
      <c r="AI136" s="2">
        <f t="shared" ref="AI136:AI141" si="404">IF(ISNUMBER(SEARCH("Consistency", T136)), 1, 0)</f>
        <v>0</v>
      </c>
      <c r="AJ136" s="2">
        <f t="shared" ref="AJ136:AJ141" si="405">IF(ISNUMBER(SEARCH("Regeneration", T136)), 1, 0)</f>
        <v>0</v>
      </c>
      <c r="AK136" s="2">
        <f t="shared" ref="AK136:AK141" si="406">IF(ISNUMBER(SEARCH("Population", U136)), 1, 0)</f>
        <v>0</v>
      </c>
      <c r="AL136" s="2">
        <f t="shared" ref="AL136:AL141" si="407">IF(ISNUMBER(SEARCH("targeted", U136)), 1, 0)</f>
        <v>0</v>
      </c>
      <c r="AM136" s="2">
        <f t="shared" ref="AM136:AM141" si="408">IF(ISNUMBER(SEARCH("direct", U136)), 1, 0)</f>
        <v>0</v>
      </c>
      <c r="AN136" s="2">
        <f t="shared" ref="AN136:AN141" si="409">IF(ISNUMBER(SEARCH("mediated", U136)), 1, 0)</f>
        <v>0</v>
      </c>
      <c r="AO136" s="2">
        <f t="shared" ref="AO136:AO141" si="410">IF(ISNUMBER(SEARCH("equalization", U136)), 1, 0)</f>
        <v>0</v>
      </c>
      <c r="AP136" s="2">
        <f t="shared" ref="AP136:AP141" si="411">IF(ISNUMBER(SEARCH("eco-efficiency", U136)), 1, 0)</f>
        <v>0</v>
      </c>
      <c r="AQ136" s="2">
        <f t="shared" ref="AQ136:AQ141" si="412">IF(ISNUMBER(SEARCH("impact", U136)), 1, 0)</f>
        <v>0</v>
      </c>
      <c r="AR136" s="2">
        <f t="shared" ref="AR136:AR141" si="413">IF(ISNUMBER(SEARCH("goals", W136)), 1, 0)</f>
        <v>1</v>
      </c>
      <c r="AS136" s="2">
        <f t="shared" si="310"/>
        <v>0</v>
      </c>
      <c r="AT136" s="2">
        <f t="shared" ref="AT136:AT141" si="414">IF(ISNUMBER(SEARCH("structural change", W136)), 1, 0)</f>
        <v>0</v>
      </c>
      <c r="AU136" s="2">
        <f t="shared" ref="AU136:AU141" si="415">IF(ISNUMBER(SEARCH("transfer of responsibility", X136)), 1, 0)</f>
        <v>0</v>
      </c>
      <c r="AV136" s="2">
        <f t="shared" ref="AV136:AV141" si="416">IF(ISNUMBER(SEARCH("international competition", X136)), 1, 0)</f>
        <v>0</v>
      </c>
      <c r="AW136" s="2">
        <f t="shared" ref="AW136:AW141" si="417">IF(ISNUMBER(SEARCH("legal form", X136)), 1, 0)</f>
        <v>0</v>
      </c>
      <c r="AX136" s="2">
        <f t="shared" ref="AX136:AX141" si="418">IF(ISNUMBER(SEARCH("infrastructure", X136)), 1, 0)</f>
        <v>0</v>
      </c>
      <c r="AY136" s="2">
        <f t="shared" ref="AY136:AY141" si="419">IF(ISNUMBER(SEARCH("property", X136)), 1, 0)</f>
        <v>0</v>
      </c>
      <c r="AZ136" s="2">
        <f t="shared" ref="AZ136:AZ141" si="420">IF(ISNUMBER(SEARCH("markets", X136)), 1, 0)</f>
        <v>0</v>
      </c>
      <c r="BA136" s="2">
        <f t="shared" ref="BA136:BA141" si="421">IF(ISNUMBER(SEARCH("Transformation governance", X136)), 1, 0)</f>
        <v>1</v>
      </c>
      <c r="BB136" s="2">
        <f t="shared" ref="BB136:BB141" si="422">IF(ISNUMBER(SEARCH("growth", X136)), 1, 0)</f>
        <v>0</v>
      </c>
      <c r="BC136" s="2">
        <f t="shared" ref="BC136:BC141" si="423">IF(ISNUMBER(SEARCH("Financ", X136)), 1, 0)</f>
        <v>0</v>
      </c>
      <c r="BD136" s="2">
        <f t="shared" si="311"/>
        <v>0</v>
      </c>
      <c r="BE136" s="2">
        <f t="shared" si="312"/>
        <v>0</v>
      </c>
      <c r="BF136" s="2">
        <f t="shared" si="313"/>
        <v>0</v>
      </c>
      <c r="BG136" s="2">
        <f t="shared" si="314"/>
        <v>0</v>
      </c>
      <c r="BH136" s="2">
        <f t="shared" si="315"/>
        <v>0</v>
      </c>
      <c r="BI136" s="2">
        <f t="shared" si="316"/>
        <v>0</v>
      </c>
      <c r="BJ136" s="2">
        <f t="shared" si="317"/>
        <v>0</v>
      </c>
      <c r="BK136" s="2">
        <f t="shared" si="318"/>
        <v>0</v>
      </c>
      <c r="BL136" s="2">
        <f t="shared" si="319"/>
        <v>0</v>
      </c>
      <c r="BM136" s="2">
        <f t="shared" si="320"/>
        <v>0</v>
      </c>
      <c r="BN136" s="2">
        <f t="shared" si="321"/>
        <v>0</v>
      </c>
      <c r="BO136" s="2">
        <f t="shared" si="322"/>
        <v>1</v>
      </c>
      <c r="BP136" s="2">
        <f t="shared" si="323"/>
        <v>0</v>
      </c>
      <c r="BQ136" s="2">
        <f t="shared" si="324"/>
        <v>0</v>
      </c>
      <c r="BR136" s="2">
        <f t="shared" si="325"/>
        <v>0</v>
      </c>
      <c r="BS136" s="2">
        <f t="shared" si="326"/>
        <v>0</v>
      </c>
      <c r="BT136" s="2">
        <f t="shared" si="327"/>
        <v>0</v>
      </c>
      <c r="BU136" s="2">
        <f t="shared" si="328"/>
        <v>0</v>
      </c>
      <c r="BV136" s="2">
        <f t="shared" si="329"/>
        <v>0</v>
      </c>
      <c r="BW136" s="2">
        <f t="shared" si="330"/>
        <v>0</v>
      </c>
      <c r="BX136" s="2">
        <f t="shared" si="331"/>
        <v>0</v>
      </c>
      <c r="BY136" s="2">
        <f t="shared" si="332"/>
        <v>0</v>
      </c>
      <c r="BZ136" s="2">
        <f t="shared" si="333"/>
        <v>0</v>
      </c>
      <c r="CA136" s="2">
        <f t="shared" si="334"/>
        <v>0</v>
      </c>
      <c r="CB136" s="2">
        <f t="shared" si="335"/>
        <v>0</v>
      </c>
      <c r="CC136" s="2">
        <f t="shared" si="336"/>
        <v>0</v>
      </c>
      <c r="CD136" s="2">
        <f t="shared" si="337"/>
        <v>0</v>
      </c>
      <c r="CE136" s="2">
        <f t="shared" si="338"/>
        <v>0</v>
      </c>
      <c r="CF136" s="2">
        <f t="shared" si="339"/>
        <v>0</v>
      </c>
      <c r="CG136" s="2">
        <f t="shared" si="340"/>
        <v>0</v>
      </c>
      <c r="CH136" s="2">
        <f t="shared" si="341"/>
        <v>0</v>
      </c>
      <c r="CI136" s="2">
        <f t="shared" si="342"/>
        <v>0</v>
      </c>
      <c r="CJ136" s="2">
        <f t="shared" si="343"/>
        <v>0</v>
      </c>
      <c r="CK136" s="2">
        <f t="shared" si="344"/>
        <v>0</v>
      </c>
      <c r="CL136" s="2">
        <f t="shared" si="345"/>
        <v>0</v>
      </c>
      <c r="CM136" s="2">
        <f t="shared" si="346"/>
        <v>0</v>
      </c>
      <c r="CN136" s="2">
        <f t="shared" si="347"/>
        <v>0</v>
      </c>
      <c r="CO136" s="2">
        <f t="shared" si="348"/>
        <v>0</v>
      </c>
      <c r="CP136" s="2">
        <f t="shared" si="349"/>
        <v>0</v>
      </c>
      <c r="CQ136" s="2">
        <f t="shared" si="350"/>
        <v>0</v>
      </c>
      <c r="CR136" s="2">
        <f t="shared" si="351"/>
        <v>0</v>
      </c>
      <c r="CS136" s="2">
        <f t="shared" si="352"/>
        <v>0</v>
      </c>
      <c r="CT136" s="2">
        <f t="shared" si="353"/>
        <v>0</v>
      </c>
      <c r="CU136" s="2">
        <f t="shared" si="354"/>
        <v>0</v>
      </c>
      <c r="CV136" s="2">
        <f t="shared" si="355"/>
        <v>0</v>
      </c>
      <c r="CW136" s="2">
        <f t="shared" si="356"/>
        <v>0</v>
      </c>
      <c r="CX136" s="2">
        <f t="shared" si="357"/>
        <v>0</v>
      </c>
      <c r="CY136" s="2">
        <f t="shared" si="358"/>
        <v>0</v>
      </c>
      <c r="CZ136" s="2">
        <f t="shared" si="359"/>
        <v>0</v>
      </c>
    </row>
    <row r="137" spans="1:104" ht="257.25" customHeight="1" x14ac:dyDescent="0.3">
      <c r="A137" s="2" t="s">
        <v>555</v>
      </c>
      <c r="B137" s="2" t="s">
        <v>554</v>
      </c>
      <c r="C137" s="2" t="s">
        <v>552</v>
      </c>
      <c r="D137" s="2" t="s">
        <v>573</v>
      </c>
      <c r="E137" s="2" t="s">
        <v>5</v>
      </c>
      <c r="F137" s="2">
        <f t="shared" si="392"/>
        <v>1</v>
      </c>
      <c r="G137" s="2">
        <f t="shared" si="393"/>
        <v>0</v>
      </c>
      <c r="H137" s="2">
        <f t="shared" si="394"/>
        <v>0</v>
      </c>
      <c r="I137" s="2">
        <f t="shared" si="395"/>
        <v>0</v>
      </c>
      <c r="J137" s="2">
        <f t="shared" si="396"/>
        <v>0</v>
      </c>
      <c r="K137" s="2">
        <f t="shared" si="397"/>
        <v>0</v>
      </c>
      <c r="L137" s="2">
        <f t="shared" si="398"/>
        <v>0</v>
      </c>
      <c r="M137" s="2">
        <f t="shared" si="399"/>
        <v>0</v>
      </c>
      <c r="N137" s="2" t="s">
        <v>557</v>
      </c>
      <c r="O137" s="2" t="s">
        <v>26</v>
      </c>
      <c r="P137" s="2" t="s">
        <v>139</v>
      </c>
      <c r="Q137" s="2" t="s">
        <v>1036</v>
      </c>
      <c r="R137" s="2" t="s">
        <v>1058</v>
      </c>
      <c r="S137" s="2" t="s">
        <v>63</v>
      </c>
      <c r="T137" s="2" t="s">
        <v>118</v>
      </c>
      <c r="U137" s="2" t="s">
        <v>105</v>
      </c>
      <c r="V137" s="2" t="s">
        <v>1239</v>
      </c>
      <c r="W137" s="2" t="s">
        <v>1229</v>
      </c>
      <c r="X137" s="2" t="s">
        <v>88</v>
      </c>
      <c r="Y137" s="2">
        <f t="shared" si="304"/>
        <v>1</v>
      </c>
      <c r="Z137" s="2">
        <f t="shared" si="305"/>
        <v>1</v>
      </c>
      <c r="AA137" s="2">
        <f t="shared" si="306"/>
        <v>1</v>
      </c>
      <c r="AB137" s="2">
        <f t="shared" si="307"/>
        <v>1</v>
      </c>
      <c r="AC137" s="2">
        <f t="shared" si="308"/>
        <v>1</v>
      </c>
      <c r="AD137" s="2">
        <f t="shared" si="400"/>
        <v>1</v>
      </c>
      <c r="AE137" s="2">
        <f t="shared" si="309"/>
        <v>1</v>
      </c>
      <c r="AF137" s="2">
        <f t="shared" si="401"/>
        <v>0</v>
      </c>
      <c r="AG137" s="2">
        <f t="shared" si="402"/>
        <v>1</v>
      </c>
      <c r="AH137" s="2">
        <f t="shared" si="403"/>
        <v>0</v>
      </c>
      <c r="AI137" s="2">
        <f t="shared" si="404"/>
        <v>1</v>
      </c>
      <c r="AJ137" s="2">
        <f t="shared" si="405"/>
        <v>0</v>
      </c>
      <c r="AK137" s="2">
        <f t="shared" si="406"/>
        <v>0</v>
      </c>
      <c r="AL137" s="2">
        <f t="shared" si="407"/>
        <v>0</v>
      </c>
      <c r="AM137" s="2">
        <f t="shared" si="408"/>
        <v>1</v>
      </c>
      <c r="AN137" s="2">
        <f t="shared" si="409"/>
        <v>0</v>
      </c>
      <c r="AO137" s="2">
        <f t="shared" si="410"/>
        <v>0</v>
      </c>
      <c r="AP137" s="2">
        <f t="shared" si="411"/>
        <v>1</v>
      </c>
      <c r="AQ137" s="2">
        <f t="shared" si="412"/>
        <v>0</v>
      </c>
      <c r="AR137" s="2">
        <f t="shared" si="413"/>
        <v>0</v>
      </c>
      <c r="AS137" s="2">
        <f t="shared" si="310"/>
        <v>1</v>
      </c>
      <c r="AT137" s="2">
        <f t="shared" si="414"/>
        <v>0</v>
      </c>
      <c r="AU137" s="2">
        <f t="shared" si="415"/>
        <v>0</v>
      </c>
      <c r="AV137" s="2">
        <f t="shared" si="416"/>
        <v>0</v>
      </c>
      <c r="AW137" s="2">
        <f t="shared" si="417"/>
        <v>0</v>
      </c>
      <c r="AX137" s="2">
        <f t="shared" si="418"/>
        <v>0</v>
      </c>
      <c r="AY137" s="2">
        <f t="shared" si="419"/>
        <v>0</v>
      </c>
      <c r="AZ137" s="2">
        <f t="shared" si="420"/>
        <v>0</v>
      </c>
      <c r="BA137" s="2">
        <f t="shared" si="421"/>
        <v>1</v>
      </c>
      <c r="BB137" s="2">
        <f t="shared" si="422"/>
        <v>0</v>
      </c>
      <c r="BC137" s="2">
        <f t="shared" si="423"/>
        <v>0</v>
      </c>
      <c r="BD137" s="2">
        <f t="shared" si="311"/>
        <v>0</v>
      </c>
      <c r="BE137" s="2">
        <f t="shared" si="312"/>
        <v>1</v>
      </c>
      <c r="BF137" s="2">
        <f t="shared" si="313"/>
        <v>1</v>
      </c>
      <c r="BG137" s="2">
        <f t="shared" si="314"/>
        <v>1</v>
      </c>
      <c r="BH137" s="2">
        <f t="shared" si="315"/>
        <v>1</v>
      </c>
      <c r="BI137" s="2">
        <f t="shared" si="316"/>
        <v>0</v>
      </c>
      <c r="BJ137" s="2">
        <f t="shared" si="317"/>
        <v>0</v>
      </c>
      <c r="BK137" s="2">
        <f t="shared" si="318"/>
        <v>1</v>
      </c>
      <c r="BL137" s="2">
        <f t="shared" si="319"/>
        <v>0</v>
      </c>
      <c r="BM137" s="2">
        <f t="shared" si="320"/>
        <v>0</v>
      </c>
      <c r="BN137" s="2">
        <f t="shared" si="321"/>
        <v>0</v>
      </c>
      <c r="BO137" s="2">
        <f t="shared" si="322"/>
        <v>0</v>
      </c>
      <c r="BP137" s="2">
        <f t="shared" si="323"/>
        <v>0</v>
      </c>
      <c r="BQ137" s="2">
        <f t="shared" si="324"/>
        <v>0</v>
      </c>
      <c r="BR137" s="2">
        <f t="shared" si="325"/>
        <v>1</v>
      </c>
      <c r="BS137" s="2">
        <f t="shared" si="326"/>
        <v>0</v>
      </c>
      <c r="BT137" s="2">
        <f t="shared" si="327"/>
        <v>0</v>
      </c>
      <c r="BU137" s="2">
        <f t="shared" si="328"/>
        <v>0</v>
      </c>
      <c r="BV137" s="2">
        <f t="shared" si="329"/>
        <v>0</v>
      </c>
      <c r="BW137" s="2">
        <f t="shared" si="330"/>
        <v>0</v>
      </c>
      <c r="BX137" s="2">
        <f t="shared" si="331"/>
        <v>0</v>
      </c>
      <c r="BY137" s="2">
        <f t="shared" si="332"/>
        <v>1</v>
      </c>
      <c r="BZ137" s="2">
        <f t="shared" si="333"/>
        <v>0</v>
      </c>
      <c r="CA137" s="2">
        <f t="shared" si="334"/>
        <v>0</v>
      </c>
      <c r="CB137" s="2">
        <f t="shared" si="335"/>
        <v>0</v>
      </c>
      <c r="CC137" s="2">
        <f t="shared" si="336"/>
        <v>0</v>
      </c>
      <c r="CD137" s="2">
        <f t="shared" si="337"/>
        <v>0</v>
      </c>
      <c r="CE137" s="2">
        <f t="shared" si="338"/>
        <v>0</v>
      </c>
      <c r="CF137" s="2">
        <f t="shared" si="339"/>
        <v>1</v>
      </c>
      <c r="CG137" s="2">
        <f t="shared" si="340"/>
        <v>0</v>
      </c>
      <c r="CH137" s="2">
        <f t="shared" si="341"/>
        <v>1</v>
      </c>
      <c r="CI137" s="2">
        <f t="shared" si="342"/>
        <v>0</v>
      </c>
      <c r="CJ137" s="2">
        <f t="shared" si="343"/>
        <v>0</v>
      </c>
      <c r="CK137" s="2">
        <f t="shared" si="344"/>
        <v>1</v>
      </c>
      <c r="CL137" s="2">
        <f t="shared" si="345"/>
        <v>1</v>
      </c>
      <c r="CM137" s="2">
        <f t="shared" si="346"/>
        <v>0</v>
      </c>
      <c r="CN137" s="2">
        <f t="shared" si="347"/>
        <v>1</v>
      </c>
      <c r="CO137" s="2">
        <f t="shared" si="348"/>
        <v>0</v>
      </c>
      <c r="CP137" s="2">
        <f t="shared" si="349"/>
        <v>0</v>
      </c>
      <c r="CQ137" s="2">
        <f t="shared" si="350"/>
        <v>0</v>
      </c>
      <c r="CR137" s="2">
        <f t="shared" si="351"/>
        <v>0</v>
      </c>
      <c r="CS137" s="2">
        <f t="shared" si="352"/>
        <v>0</v>
      </c>
      <c r="CT137" s="2">
        <f t="shared" si="353"/>
        <v>0</v>
      </c>
      <c r="CU137" s="2">
        <f t="shared" si="354"/>
        <v>1</v>
      </c>
      <c r="CV137" s="2">
        <f t="shared" si="355"/>
        <v>0</v>
      </c>
      <c r="CW137" s="2">
        <f t="shared" si="356"/>
        <v>1</v>
      </c>
      <c r="CX137" s="2">
        <f t="shared" si="357"/>
        <v>0</v>
      </c>
      <c r="CY137" s="2">
        <f t="shared" si="358"/>
        <v>0</v>
      </c>
      <c r="CZ137" s="2">
        <f t="shared" si="359"/>
        <v>1</v>
      </c>
    </row>
    <row r="138" spans="1:104" ht="208.5" customHeight="1" x14ac:dyDescent="0.3">
      <c r="A138" s="2" t="s">
        <v>558</v>
      </c>
      <c r="B138" s="2" t="s">
        <v>588</v>
      </c>
      <c r="C138" s="2" t="s">
        <v>552</v>
      </c>
      <c r="D138" s="2" t="s">
        <v>572</v>
      </c>
      <c r="E138" s="2" t="s">
        <v>5</v>
      </c>
      <c r="F138" s="2">
        <f t="shared" si="392"/>
        <v>1</v>
      </c>
      <c r="G138" s="2">
        <f t="shared" si="393"/>
        <v>0</v>
      </c>
      <c r="H138" s="2">
        <f t="shared" si="394"/>
        <v>0</v>
      </c>
      <c r="I138" s="2">
        <f t="shared" si="395"/>
        <v>0</v>
      </c>
      <c r="J138" s="2">
        <f t="shared" si="396"/>
        <v>0</v>
      </c>
      <c r="K138" s="2">
        <f t="shared" si="397"/>
        <v>0</v>
      </c>
      <c r="L138" s="2">
        <f t="shared" si="398"/>
        <v>0</v>
      </c>
      <c r="M138" s="2">
        <f t="shared" si="399"/>
        <v>0</v>
      </c>
      <c r="N138" s="2" t="s">
        <v>556</v>
      </c>
      <c r="O138" s="2" t="s">
        <v>26</v>
      </c>
      <c r="R138" s="2" t="s">
        <v>576</v>
      </c>
      <c r="S138" s="2" t="s">
        <v>63</v>
      </c>
      <c r="T138" s="2" t="s">
        <v>118</v>
      </c>
      <c r="U138" s="2" t="s">
        <v>74</v>
      </c>
      <c r="V138" s="2" t="s">
        <v>1239</v>
      </c>
      <c r="W138" s="2" t="s">
        <v>1229</v>
      </c>
      <c r="X138" s="2" t="s">
        <v>1078</v>
      </c>
      <c r="Y138" s="2">
        <f t="shared" si="304"/>
        <v>1</v>
      </c>
      <c r="Z138" s="2">
        <f t="shared" si="305"/>
        <v>1</v>
      </c>
      <c r="AA138" s="2">
        <f t="shared" si="306"/>
        <v>0</v>
      </c>
      <c r="AB138" s="2">
        <f t="shared" si="307"/>
        <v>0</v>
      </c>
      <c r="AC138" s="2">
        <f t="shared" si="308"/>
        <v>1</v>
      </c>
      <c r="AD138" s="2">
        <f t="shared" si="400"/>
        <v>1</v>
      </c>
      <c r="AE138" s="2">
        <f t="shared" si="309"/>
        <v>1</v>
      </c>
      <c r="AF138" s="2">
        <f t="shared" si="401"/>
        <v>0</v>
      </c>
      <c r="AG138" s="2">
        <f t="shared" si="402"/>
        <v>1</v>
      </c>
      <c r="AH138" s="2">
        <f t="shared" si="403"/>
        <v>0</v>
      </c>
      <c r="AI138" s="2">
        <f t="shared" si="404"/>
        <v>1</v>
      </c>
      <c r="AJ138" s="2">
        <f t="shared" si="405"/>
        <v>0</v>
      </c>
      <c r="AK138" s="2">
        <f t="shared" si="406"/>
        <v>0</v>
      </c>
      <c r="AL138" s="2">
        <f t="shared" si="407"/>
        <v>0</v>
      </c>
      <c r="AM138" s="2">
        <f t="shared" si="408"/>
        <v>0</v>
      </c>
      <c r="AN138" s="2">
        <f t="shared" si="409"/>
        <v>0</v>
      </c>
      <c r="AO138" s="2">
        <f t="shared" si="410"/>
        <v>0</v>
      </c>
      <c r="AP138" s="2">
        <f t="shared" si="411"/>
        <v>1</v>
      </c>
      <c r="AQ138" s="2">
        <f t="shared" si="412"/>
        <v>0</v>
      </c>
      <c r="AR138" s="2">
        <f t="shared" si="413"/>
        <v>0</v>
      </c>
      <c r="AS138" s="2">
        <f t="shared" si="310"/>
        <v>1</v>
      </c>
      <c r="AT138" s="2">
        <f t="shared" si="414"/>
        <v>0</v>
      </c>
      <c r="AU138" s="2">
        <f t="shared" si="415"/>
        <v>0</v>
      </c>
      <c r="AV138" s="2">
        <f t="shared" si="416"/>
        <v>0</v>
      </c>
      <c r="AW138" s="2">
        <f t="shared" si="417"/>
        <v>0</v>
      </c>
      <c r="AX138" s="2">
        <f t="shared" si="418"/>
        <v>0</v>
      </c>
      <c r="AY138" s="2">
        <f t="shared" si="419"/>
        <v>1</v>
      </c>
      <c r="AZ138" s="2">
        <f t="shared" si="420"/>
        <v>0</v>
      </c>
      <c r="BA138" s="2">
        <f t="shared" si="421"/>
        <v>1</v>
      </c>
      <c r="BB138" s="2">
        <f t="shared" si="422"/>
        <v>0</v>
      </c>
      <c r="BC138" s="2">
        <f t="shared" si="423"/>
        <v>0</v>
      </c>
      <c r="BD138" s="2">
        <f t="shared" si="311"/>
        <v>0</v>
      </c>
      <c r="BE138" s="2">
        <f t="shared" si="312"/>
        <v>0</v>
      </c>
      <c r="BF138" s="2">
        <f t="shared" si="313"/>
        <v>0</v>
      </c>
      <c r="BG138" s="2">
        <f t="shared" si="314"/>
        <v>1</v>
      </c>
      <c r="BH138" s="2">
        <f t="shared" si="315"/>
        <v>1</v>
      </c>
      <c r="BI138" s="2">
        <f t="shared" si="316"/>
        <v>0</v>
      </c>
      <c r="BJ138" s="2">
        <f t="shared" si="317"/>
        <v>0</v>
      </c>
      <c r="BK138" s="2">
        <f t="shared" si="318"/>
        <v>0</v>
      </c>
      <c r="BL138" s="2">
        <f t="shared" si="319"/>
        <v>0</v>
      </c>
      <c r="BM138" s="2">
        <f t="shared" si="320"/>
        <v>0</v>
      </c>
      <c r="BN138" s="2">
        <f t="shared" si="321"/>
        <v>0</v>
      </c>
      <c r="BO138" s="2">
        <f t="shared" si="322"/>
        <v>0</v>
      </c>
      <c r="BP138" s="2">
        <f t="shared" si="323"/>
        <v>0</v>
      </c>
      <c r="BQ138" s="2">
        <f t="shared" si="324"/>
        <v>0</v>
      </c>
      <c r="BR138" s="2">
        <f t="shared" si="325"/>
        <v>0</v>
      </c>
      <c r="BS138" s="2">
        <f t="shared" si="326"/>
        <v>0</v>
      </c>
      <c r="BT138" s="2">
        <f t="shared" si="327"/>
        <v>0</v>
      </c>
      <c r="BU138" s="2">
        <f t="shared" si="328"/>
        <v>0</v>
      </c>
      <c r="BV138" s="2">
        <f t="shared" si="329"/>
        <v>0</v>
      </c>
      <c r="BW138" s="2">
        <f t="shared" si="330"/>
        <v>0</v>
      </c>
      <c r="BX138" s="2">
        <f t="shared" si="331"/>
        <v>0</v>
      </c>
      <c r="BY138" s="2">
        <f t="shared" si="332"/>
        <v>0</v>
      </c>
      <c r="BZ138" s="2">
        <f t="shared" si="333"/>
        <v>0</v>
      </c>
      <c r="CA138" s="2">
        <f t="shared" si="334"/>
        <v>0</v>
      </c>
      <c r="CB138" s="2">
        <f t="shared" si="335"/>
        <v>0</v>
      </c>
      <c r="CC138" s="2">
        <f t="shared" si="336"/>
        <v>0</v>
      </c>
      <c r="CD138" s="2">
        <f t="shared" si="337"/>
        <v>0</v>
      </c>
      <c r="CE138" s="2">
        <f t="shared" si="338"/>
        <v>0</v>
      </c>
      <c r="CF138" s="2">
        <f t="shared" si="339"/>
        <v>1</v>
      </c>
      <c r="CG138" s="2">
        <f t="shared" si="340"/>
        <v>0</v>
      </c>
      <c r="CH138" s="2">
        <f t="shared" si="341"/>
        <v>1</v>
      </c>
      <c r="CI138" s="2">
        <f t="shared" si="342"/>
        <v>0</v>
      </c>
      <c r="CJ138" s="2">
        <f t="shared" si="343"/>
        <v>0</v>
      </c>
      <c r="CK138" s="2">
        <f t="shared" si="344"/>
        <v>1</v>
      </c>
      <c r="CL138" s="2">
        <f t="shared" si="345"/>
        <v>1</v>
      </c>
      <c r="CM138" s="2">
        <f t="shared" si="346"/>
        <v>0</v>
      </c>
      <c r="CN138" s="2">
        <f t="shared" si="347"/>
        <v>0</v>
      </c>
      <c r="CO138" s="2">
        <f t="shared" si="348"/>
        <v>0</v>
      </c>
      <c r="CP138" s="2">
        <f t="shared" si="349"/>
        <v>0</v>
      </c>
      <c r="CQ138" s="2">
        <f t="shared" si="350"/>
        <v>0</v>
      </c>
      <c r="CR138" s="2">
        <f t="shared" si="351"/>
        <v>0</v>
      </c>
      <c r="CS138" s="2">
        <f t="shared" si="352"/>
        <v>0</v>
      </c>
      <c r="CT138" s="2">
        <f t="shared" si="353"/>
        <v>0</v>
      </c>
      <c r="CU138" s="2">
        <f t="shared" si="354"/>
        <v>0</v>
      </c>
      <c r="CV138" s="2">
        <f t="shared" si="355"/>
        <v>0</v>
      </c>
      <c r="CW138" s="2">
        <f t="shared" si="356"/>
        <v>1</v>
      </c>
      <c r="CX138" s="2">
        <f t="shared" si="357"/>
        <v>0</v>
      </c>
      <c r="CY138" s="2">
        <f t="shared" si="358"/>
        <v>0</v>
      </c>
      <c r="CZ138" s="2">
        <f t="shared" si="359"/>
        <v>0</v>
      </c>
    </row>
    <row r="139" spans="1:104" ht="124.5" customHeight="1" x14ac:dyDescent="0.3">
      <c r="A139" s="2" t="s">
        <v>560</v>
      </c>
      <c r="B139" s="2" t="s">
        <v>1195</v>
      </c>
      <c r="C139" s="2" t="s">
        <v>552</v>
      </c>
      <c r="D139" s="2" t="s">
        <v>574</v>
      </c>
      <c r="E139" s="2" t="s">
        <v>5</v>
      </c>
      <c r="F139" s="2">
        <f t="shared" si="392"/>
        <v>1</v>
      </c>
      <c r="G139" s="2">
        <f t="shared" si="393"/>
        <v>0</v>
      </c>
      <c r="H139" s="2">
        <f t="shared" si="394"/>
        <v>0</v>
      </c>
      <c r="I139" s="2">
        <f t="shared" si="395"/>
        <v>0</v>
      </c>
      <c r="J139" s="2">
        <f t="shared" si="396"/>
        <v>0</v>
      </c>
      <c r="K139" s="2">
        <f t="shared" si="397"/>
        <v>0</v>
      </c>
      <c r="L139" s="2">
        <f t="shared" si="398"/>
        <v>0</v>
      </c>
      <c r="M139" s="2">
        <f t="shared" si="399"/>
        <v>0</v>
      </c>
      <c r="R139" s="2" t="s">
        <v>575</v>
      </c>
      <c r="S139" s="2" t="s">
        <v>63</v>
      </c>
      <c r="T139" s="2" t="s">
        <v>118</v>
      </c>
      <c r="U139" s="2" t="s">
        <v>74</v>
      </c>
      <c r="V139" s="2" t="s">
        <v>1237</v>
      </c>
      <c r="Y139" s="2">
        <f t="shared" si="304"/>
        <v>0</v>
      </c>
      <c r="Z139" s="2">
        <f t="shared" si="305"/>
        <v>0</v>
      </c>
      <c r="AA139" s="2">
        <f t="shared" si="306"/>
        <v>0</v>
      </c>
      <c r="AB139" s="2">
        <f t="shared" si="307"/>
        <v>0</v>
      </c>
      <c r="AC139" s="2">
        <f t="shared" si="308"/>
        <v>1</v>
      </c>
      <c r="AD139" s="2">
        <f t="shared" si="400"/>
        <v>1</v>
      </c>
      <c r="AE139" s="2">
        <f t="shared" si="309"/>
        <v>0</v>
      </c>
      <c r="AF139" s="2">
        <f t="shared" si="401"/>
        <v>0</v>
      </c>
      <c r="AG139" s="2">
        <f t="shared" si="402"/>
        <v>1</v>
      </c>
      <c r="AH139" s="2">
        <f t="shared" si="403"/>
        <v>0</v>
      </c>
      <c r="AI139" s="2">
        <f t="shared" si="404"/>
        <v>1</v>
      </c>
      <c r="AJ139" s="2">
        <f t="shared" si="405"/>
        <v>0</v>
      </c>
      <c r="AK139" s="2">
        <f t="shared" si="406"/>
        <v>0</v>
      </c>
      <c r="AL139" s="2">
        <f t="shared" si="407"/>
        <v>0</v>
      </c>
      <c r="AM139" s="2">
        <f t="shared" si="408"/>
        <v>0</v>
      </c>
      <c r="AN139" s="2">
        <f t="shared" si="409"/>
        <v>0</v>
      </c>
      <c r="AO139" s="2">
        <f t="shared" si="410"/>
        <v>0</v>
      </c>
      <c r="AP139" s="2">
        <f t="shared" si="411"/>
        <v>1</v>
      </c>
      <c r="AQ139" s="2">
        <f t="shared" si="412"/>
        <v>0</v>
      </c>
      <c r="AR139" s="2">
        <f t="shared" si="413"/>
        <v>0</v>
      </c>
      <c r="AS139" s="2">
        <f t="shared" si="310"/>
        <v>0</v>
      </c>
      <c r="AT139" s="2">
        <f t="shared" si="414"/>
        <v>0</v>
      </c>
      <c r="AU139" s="2">
        <f t="shared" si="415"/>
        <v>0</v>
      </c>
      <c r="AV139" s="2">
        <f t="shared" si="416"/>
        <v>0</v>
      </c>
      <c r="AW139" s="2">
        <f t="shared" si="417"/>
        <v>0</v>
      </c>
      <c r="AX139" s="2">
        <f t="shared" si="418"/>
        <v>0</v>
      </c>
      <c r="AY139" s="2">
        <f t="shared" si="419"/>
        <v>0</v>
      </c>
      <c r="AZ139" s="2">
        <f t="shared" si="420"/>
        <v>0</v>
      </c>
      <c r="BA139" s="2">
        <f t="shared" si="421"/>
        <v>0</v>
      </c>
      <c r="BB139" s="2">
        <f t="shared" si="422"/>
        <v>0</v>
      </c>
      <c r="BC139" s="2">
        <f t="shared" si="423"/>
        <v>0</v>
      </c>
      <c r="BD139" s="2">
        <f t="shared" si="311"/>
        <v>0</v>
      </c>
      <c r="BE139" s="2">
        <f t="shared" si="312"/>
        <v>0</v>
      </c>
      <c r="BF139" s="2">
        <f t="shared" si="313"/>
        <v>0</v>
      </c>
      <c r="BG139" s="2">
        <f t="shared" si="314"/>
        <v>0</v>
      </c>
      <c r="BH139" s="2">
        <f t="shared" si="315"/>
        <v>0</v>
      </c>
      <c r="BI139" s="2">
        <f t="shared" si="316"/>
        <v>0</v>
      </c>
      <c r="BJ139" s="2">
        <f t="shared" si="317"/>
        <v>0</v>
      </c>
      <c r="BK139" s="2">
        <f t="shared" si="318"/>
        <v>0</v>
      </c>
      <c r="BL139" s="2">
        <f t="shared" si="319"/>
        <v>0</v>
      </c>
      <c r="BM139" s="2">
        <f t="shared" si="320"/>
        <v>0</v>
      </c>
      <c r="BN139" s="2">
        <f t="shared" si="321"/>
        <v>0</v>
      </c>
      <c r="BO139" s="2">
        <f t="shared" si="322"/>
        <v>0</v>
      </c>
      <c r="BP139" s="2">
        <f t="shared" si="323"/>
        <v>0</v>
      </c>
      <c r="BQ139" s="2">
        <f t="shared" si="324"/>
        <v>0</v>
      </c>
      <c r="BR139" s="2">
        <f t="shared" si="325"/>
        <v>0</v>
      </c>
      <c r="BS139" s="2">
        <f t="shared" si="326"/>
        <v>0</v>
      </c>
      <c r="BT139" s="2">
        <f t="shared" si="327"/>
        <v>0</v>
      </c>
      <c r="BU139" s="2">
        <f t="shared" si="328"/>
        <v>0</v>
      </c>
      <c r="BV139" s="2">
        <f t="shared" si="329"/>
        <v>0</v>
      </c>
      <c r="BW139" s="2">
        <f t="shared" si="330"/>
        <v>0</v>
      </c>
      <c r="BX139" s="2">
        <f t="shared" si="331"/>
        <v>0</v>
      </c>
      <c r="BY139" s="2">
        <f t="shared" si="332"/>
        <v>0</v>
      </c>
      <c r="BZ139" s="2">
        <f t="shared" si="333"/>
        <v>0</v>
      </c>
      <c r="CA139" s="2">
        <f t="shared" si="334"/>
        <v>0</v>
      </c>
      <c r="CB139" s="2">
        <f t="shared" si="335"/>
        <v>0</v>
      </c>
      <c r="CC139" s="2">
        <f t="shared" si="336"/>
        <v>0</v>
      </c>
      <c r="CD139" s="2">
        <f t="shared" si="337"/>
        <v>0</v>
      </c>
      <c r="CE139" s="2">
        <f t="shared" si="338"/>
        <v>0</v>
      </c>
      <c r="CF139" s="2">
        <f t="shared" si="339"/>
        <v>0</v>
      </c>
      <c r="CG139" s="2">
        <f t="shared" si="340"/>
        <v>0</v>
      </c>
      <c r="CH139" s="2">
        <f t="shared" si="341"/>
        <v>1</v>
      </c>
      <c r="CI139" s="2">
        <f t="shared" si="342"/>
        <v>0</v>
      </c>
      <c r="CJ139" s="2">
        <f t="shared" si="343"/>
        <v>0</v>
      </c>
      <c r="CK139" s="2">
        <f t="shared" si="344"/>
        <v>1</v>
      </c>
      <c r="CL139" s="2">
        <f t="shared" si="345"/>
        <v>1</v>
      </c>
      <c r="CM139" s="2">
        <f t="shared" si="346"/>
        <v>0</v>
      </c>
      <c r="CN139" s="2">
        <f t="shared" si="347"/>
        <v>0</v>
      </c>
      <c r="CO139" s="2">
        <f t="shared" si="348"/>
        <v>0</v>
      </c>
      <c r="CP139" s="2">
        <f t="shared" si="349"/>
        <v>0</v>
      </c>
      <c r="CQ139" s="2">
        <f t="shared" si="350"/>
        <v>0</v>
      </c>
      <c r="CR139" s="2">
        <f t="shared" si="351"/>
        <v>0</v>
      </c>
      <c r="CS139" s="2">
        <f t="shared" si="352"/>
        <v>0</v>
      </c>
      <c r="CT139" s="2">
        <f t="shared" si="353"/>
        <v>0</v>
      </c>
      <c r="CU139" s="2">
        <f t="shared" si="354"/>
        <v>0</v>
      </c>
      <c r="CV139" s="2">
        <f t="shared" si="355"/>
        <v>0</v>
      </c>
      <c r="CW139" s="2">
        <f t="shared" si="356"/>
        <v>1</v>
      </c>
      <c r="CX139" s="2">
        <f t="shared" si="357"/>
        <v>0</v>
      </c>
      <c r="CY139" s="2">
        <f t="shared" si="358"/>
        <v>0</v>
      </c>
      <c r="CZ139" s="2">
        <f t="shared" si="359"/>
        <v>0</v>
      </c>
    </row>
    <row r="140" spans="1:104" ht="69" x14ac:dyDescent="0.3">
      <c r="A140" s="2" t="s">
        <v>559</v>
      </c>
      <c r="B140" s="2" t="s">
        <v>564</v>
      </c>
      <c r="C140" s="2" t="s">
        <v>552</v>
      </c>
      <c r="D140" s="2">
        <v>53</v>
      </c>
      <c r="E140" s="2" t="s">
        <v>5</v>
      </c>
      <c r="F140" s="2">
        <f t="shared" si="392"/>
        <v>1</v>
      </c>
      <c r="G140" s="2">
        <f t="shared" si="393"/>
        <v>0</v>
      </c>
      <c r="H140" s="2">
        <f t="shared" si="394"/>
        <v>0</v>
      </c>
      <c r="I140" s="2">
        <f t="shared" si="395"/>
        <v>0</v>
      </c>
      <c r="J140" s="2">
        <f t="shared" si="396"/>
        <v>0</v>
      </c>
      <c r="K140" s="2">
        <f t="shared" si="397"/>
        <v>0</v>
      </c>
      <c r="L140" s="2">
        <f t="shared" si="398"/>
        <v>0</v>
      </c>
      <c r="M140" s="2">
        <f t="shared" si="399"/>
        <v>0</v>
      </c>
      <c r="N140" s="2" t="s">
        <v>44</v>
      </c>
      <c r="R140" s="2" t="s">
        <v>34</v>
      </c>
      <c r="S140" s="2" t="s">
        <v>63</v>
      </c>
      <c r="T140" s="2" t="s">
        <v>118</v>
      </c>
      <c r="U140" s="2" t="s">
        <v>74</v>
      </c>
      <c r="V140" s="2" t="s">
        <v>1237</v>
      </c>
      <c r="Y140" s="2">
        <f t="shared" si="304"/>
        <v>1</v>
      </c>
      <c r="Z140" s="2">
        <f t="shared" si="305"/>
        <v>0</v>
      </c>
      <c r="AA140" s="2">
        <f t="shared" si="306"/>
        <v>0</v>
      </c>
      <c r="AB140" s="2">
        <f t="shared" si="307"/>
        <v>0</v>
      </c>
      <c r="AC140" s="2">
        <f t="shared" si="308"/>
        <v>1</v>
      </c>
      <c r="AD140" s="2">
        <f t="shared" si="400"/>
        <v>1</v>
      </c>
      <c r="AE140" s="2">
        <f t="shared" si="309"/>
        <v>0</v>
      </c>
      <c r="AF140" s="2">
        <f t="shared" si="401"/>
        <v>0</v>
      </c>
      <c r="AG140" s="2">
        <f t="shared" si="402"/>
        <v>1</v>
      </c>
      <c r="AH140" s="2">
        <f t="shared" si="403"/>
        <v>0</v>
      </c>
      <c r="AI140" s="2">
        <f t="shared" si="404"/>
        <v>1</v>
      </c>
      <c r="AJ140" s="2">
        <f t="shared" si="405"/>
        <v>0</v>
      </c>
      <c r="AK140" s="2">
        <f t="shared" si="406"/>
        <v>0</v>
      </c>
      <c r="AL140" s="2">
        <f t="shared" si="407"/>
        <v>0</v>
      </c>
      <c r="AM140" s="2">
        <f t="shared" si="408"/>
        <v>0</v>
      </c>
      <c r="AN140" s="2">
        <f t="shared" si="409"/>
        <v>0</v>
      </c>
      <c r="AO140" s="2">
        <f t="shared" si="410"/>
        <v>0</v>
      </c>
      <c r="AP140" s="2">
        <f t="shared" si="411"/>
        <v>1</v>
      </c>
      <c r="AQ140" s="2">
        <f t="shared" si="412"/>
        <v>0</v>
      </c>
      <c r="AR140" s="2">
        <f t="shared" si="413"/>
        <v>0</v>
      </c>
      <c r="AS140" s="2">
        <f t="shared" si="310"/>
        <v>0</v>
      </c>
      <c r="AT140" s="2">
        <f t="shared" si="414"/>
        <v>0</v>
      </c>
      <c r="AU140" s="2">
        <f t="shared" si="415"/>
        <v>0</v>
      </c>
      <c r="AV140" s="2">
        <f t="shared" si="416"/>
        <v>0</v>
      </c>
      <c r="AW140" s="2">
        <f t="shared" si="417"/>
        <v>0</v>
      </c>
      <c r="AX140" s="2">
        <f t="shared" si="418"/>
        <v>0</v>
      </c>
      <c r="AY140" s="2">
        <f t="shared" si="419"/>
        <v>0</v>
      </c>
      <c r="AZ140" s="2">
        <f t="shared" si="420"/>
        <v>0</v>
      </c>
      <c r="BA140" s="2">
        <f t="shared" si="421"/>
        <v>0</v>
      </c>
      <c r="BB140" s="2">
        <f t="shared" si="422"/>
        <v>0</v>
      </c>
      <c r="BC140" s="2">
        <f t="shared" si="423"/>
        <v>0</v>
      </c>
      <c r="BD140" s="2">
        <f t="shared" si="311"/>
        <v>0</v>
      </c>
      <c r="BE140" s="2">
        <f t="shared" si="312"/>
        <v>0</v>
      </c>
      <c r="BF140" s="2">
        <f t="shared" si="313"/>
        <v>0</v>
      </c>
      <c r="BG140" s="2">
        <f t="shared" si="314"/>
        <v>0</v>
      </c>
      <c r="BH140" s="2">
        <f t="shared" si="315"/>
        <v>1</v>
      </c>
      <c r="BI140" s="2">
        <f t="shared" si="316"/>
        <v>0</v>
      </c>
      <c r="BJ140" s="2">
        <f t="shared" si="317"/>
        <v>0</v>
      </c>
      <c r="BK140" s="2">
        <f t="shared" si="318"/>
        <v>0</v>
      </c>
      <c r="BL140" s="2">
        <f t="shared" si="319"/>
        <v>0</v>
      </c>
      <c r="BM140" s="2">
        <f t="shared" si="320"/>
        <v>0</v>
      </c>
      <c r="BN140" s="2">
        <f t="shared" si="321"/>
        <v>0</v>
      </c>
      <c r="BO140" s="2">
        <f t="shared" si="322"/>
        <v>0</v>
      </c>
      <c r="BP140" s="2">
        <f t="shared" si="323"/>
        <v>0</v>
      </c>
      <c r="BQ140" s="2">
        <f t="shared" si="324"/>
        <v>0</v>
      </c>
      <c r="BR140" s="2">
        <f t="shared" si="325"/>
        <v>0</v>
      </c>
      <c r="BS140" s="2">
        <f t="shared" si="326"/>
        <v>0</v>
      </c>
      <c r="BT140" s="2">
        <f t="shared" si="327"/>
        <v>0</v>
      </c>
      <c r="BU140" s="2">
        <f t="shared" si="328"/>
        <v>0</v>
      </c>
      <c r="BV140" s="2">
        <f t="shared" si="329"/>
        <v>0</v>
      </c>
      <c r="BW140" s="2">
        <f t="shared" si="330"/>
        <v>0</v>
      </c>
      <c r="BX140" s="2">
        <f t="shared" si="331"/>
        <v>0</v>
      </c>
      <c r="BY140" s="2">
        <f t="shared" si="332"/>
        <v>0</v>
      </c>
      <c r="BZ140" s="2">
        <f t="shared" si="333"/>
        <v>0</v>
      </c>
      <c r="CA140" s="2">
        <f t="shared" si="334"/>
        <v>0</v>
      </c>
      <c r="CB140" s="2">
        <f t="shared" si="335"/>
        <v>0</v>
      </c>
      <c r="CC140" s="2">
        <f t="shared" si="336"/>
        <v>0</v>
      </c>
      <c r="CD140" s="2">
        <f t="shared" si="337"/>
        <v>0</v>
      </c>
      <c r="CE140" s="2">
        <f t="shared" si="338"/>
        <v>0</v>
      </c>
      <c r="CF140" s="2">
        <f t="shared" si="339"/>
        <v>0</v>
      </c>
      <c r="CG140" s="2">
        <f t="shared" si="340"/>
        <v>0</v>
      </c>
      <c r="CH140" s="2">
        <f t="shared" si="341"/>
        <v>0</v>
      </c>
      <c r="CI140" s="2">
        <f t="shared" si="342"/>
        <v>0</v>
      </c>
      <c r="CJ140" s="2">
        <f t="shared" si="343"/>
        <v>0</v>
      </c>
      <c r="CK140" s="2">
        <f t="shared" si="344"/>
        <v>1</v>
      </c>
      <c r="CL140" s="2">
        <f t="shared" si="345"/>
        <v>0</v>
      </c>
      <c r="CM140" s="2">
        <f t="shared" si="346"/>
        <v>0</v>
      </c>
      <c r="CN140" s="2">
        <f t="shared" si="347"/>
        <v>0</v>
      </c>
      <c r="CO140" s="2">
        <f t="shared" si="348"/>
        <v>0</v>
      </c>
      <c r="CP140" s="2">
        <f t="shared" si="349"/>
        <v>0</v>
      </c>
      <c r="CQ140" s="2">
        <f t="shared" si="350"/>
        <v>0</v>
      </c>
      <c r="CR140" s="2">
        <f t="shared" si="351"/>
        <v>0</v>
      </c>
      <c r="CS140" s="2">
        <f t="shared" si="352"/>
        <v>0</v>
      </c>
      <c r="CT140" s="2">
        <f t="shared" si="353"/>
        <v>0</v>
      </c>
      <c r="CU140" s="2">
        <f t="shared" si="354"/>
        <v>0</v>
      </c>
      <c r="CV140" s="2">
        <f t="shared" si="355"/>
        <v>0</v>
      </c>
      <c r="CW140" s="2">
        <f t="shared" si="356"/>
        <v>0</v>
      </c>
      <c r="CX140" s="2">
        <f t="shared" si="357"/>
        <v>0</v>
      </c>
      <c r="CY140" s="2">
        <f t="shared" si="358"/>
        <v>0</v>
      </c>
      <c r="CZ140" s="2">
        <f t="shared" si="359"/>
        <v>0</v>
      </c>
    </row>
    <row r="141" spans="1:104" ht="96.6" x14ac:dyDescent="0.3">
      <c r="A141" s="2" t="s">
        <v>563</v>
      </c>
      <c r="B141" s="2" t="s">
        <v>565</v>
      </c>
      <c r="C141" s="2" t="s">
        <v>552</v>
      </c>
      <c r="D141" s="2" t="s">
        <v>566</v>
      </c>
      <c r="E141" s="2" t="s">
        <v>5</v>
      </c>
      <c r="F141" s="2">
        <f t="shared" si="392"/>
        <v>1</v>
      </c>
      <c r="G141" s="2">
        <f t="shared" si="393"/>
        <v>0</v>
      </c>
      <c r="H141" s="2">
        <f t="shared" si="394"/>
        <v>0</v>
      </c>
      <c r="I141" s="2">
        <f t="shared" si="395"/>
        <v>0</v>
      </c>
      <c r="J141" s="2">
        <f t="shared" si="396"/>
        <v>0</v>
      </c>
      <c r="K141" s="2">
        <f t="shared" si="397"/>
        <v>0</v>
      </c>
      <c r="L141" s="2">
        <f t="shared" si="398"/>
        <v>0</v>
      </c>
      <c r="M141" s="2">
        <f t="shared" si="399"/>
        <v>0</v>
      </c>
      <c r="N141" s="2" t="s">
        <v>274</v>
      </c>
      <c r="S141" s="2" t="s">
        <v>108</v>
      </c>
      <c r="V141" s="2" t="s">
        <v>1237</v>
      </c>
      <c r="Y141" s="2">
        <f t="shared" si="304"/>
        <v>1</v>
      </c>
      <c r="Z141" s="2">
        <f t="shared" si="305"/>
        <v>0</v>
      </c>
      <c r="AA141" s="2">
        <f t="shared" si="306"/>
        <v>0</v>
      </c>
      <c r="AB141" s="2">
        <f t="shared" si="307"/>
        <v>0</v>
      </c>
      <c r="AC141" s="2">
        <f t="shared" si="308"/>
        <v>0</v>
      </c>
      <c r="AD141" s="2">
        <f t="shared" si="400"/>
        <v>0</v>
      </c>
      <c r="AE141" s="2">
        <f t="shared" si="309"/>
        <v>0</v>
      </c>
      <c r="AF141" s="2">
        <f t="shared" si="401"/>
        <v>0</v>
      </c>
      <c r="AG141" s="2">
        <f t="shared" si="402"/>
        <v>0</v>
      </c>
      <c r="AH141" s="2">
        <f t="shared" si="403"/>
        <v>0</v>
      </c>
      <c r="AI141" s="2">
        <f t="shared" si="404"/>
        <v>0</v>
      </c>
      <c r="AJ141" s="2">
        <f t="shared" si="405"/>
        <v>0</v>
      </c>
      <c r="AK141" s="2">
        <f t="shared" si="406"/>
        <v>0</v>
      </c>
      <c r="AL141" s="2">
        <f t="shared" si="407"/>
        <v>0</v>
      </c>
      <c r="AM141" s="2">
        <f t="shared" si="408"/>
        <v>0</v>
      </c>
      <c r="AN141" s="2">
        <f t="shared" si="409"/>
        <v>0</v>
      </c>
      <c r="AO141" s="2">
        <f t="shared" si="410"/>
        <v>0</v>
      </c>
      <c r="AP141" s="2">
        <f t="shared" si="411"/>
        <v>0</v>
      </c>
      <c r="AQ141" s="2">
        <f t="shared" si="412"/>
        <v>0</v>
      </c>
      <c r="AR141" s="2">
        <f t="shared" si="413"/>
        <v>0</v>
      </c>
      <c r="AS141" s="2">
        <f t="shared" si="310"/>
        <v>0</v>
      </c>
      <c r="AT141" s="2">
        <f t="shared" si="414"/>
        <v>0</v>
      </c>
      <c r="AU141" s="2">
        <f t="shared" si="415"/>
        <v>0</v>
      </c>
      <c r="AV141" s="2">
        <f t="shared" si="416"/>
        <v>0</v>
      </c>
      <c r="AW141" s="2">
        <f t="shared" si="417"/>
        <v>0</v>
      </c>
      <c r="AX141" s="2">
        <f t="shared" si="418"/>
        <v>0</v>
      </c>
      <c r="AY141" s="2">
        <f t="shared" si="419"/>
        <v>0</v>
      </c>
      <c r="AZ141" s="2">
        <f t="shared" si="420"/>
        <v>0</v>
      </c>
      <c r="BA141" s="2">
        <f t="shared" si="421"/>
        <v>0</v>
      </c>
      <c r="BB141" s="2">
        <f t="shared" si="422"/>
        <v>0</v>
      </c>
      <c r="BC141" s="2">
        <f t="shared" si="423"/>
        <v>0</v>
      </c>
      <c r="BD141" s="2">
        <f t="shared" si="311"/>
        <v>0</v>
      </c>
      <c r="BE141" s="2">
        <f t="shared" si="312"/>
        <v>0</v>
      </c>
      <c r="BF141" s="2">
        <f t="shared" si="313"/>
        <v>0</v>
      </c>
      <c r="BG141" s="2">
        <f t="shared" si="314"/>
        <v>0</v>
      </c>
      <c r="BH141" s="2">
        <f t="shared" si="315"/>
        <v>1</v>
      </c>
      <c r="BI141" s="2">
        <f t="shared" si="316"/>
        <v>0</v>
      </c>
      <c r="BJ141" s="2">
        <f t="shared" si="317"/>
        <v>0</v>
      </c>
      <c r="BK141" s="2">
        <f t="shared" si="318"/>
        <v>1</v>
      </c>
      <c r="BL141" s="2">
        <f t="shared" si="319"/>
        <v>0</v>
      </c>
      <c r="BM141" s="2">
        <f t="shared" si="320"/>
        <v>0</v>
      </c>
      <c r="BN141" s="2">
        <f t="shared" si="321"/>
        <v>0</v>
      </c>
      <c r="BO141" s="2">
        <f t="shared" si="322"/>
        <v>0</v>
      </c>
      <c r="BP141" s="2">
        <f t="shared" si="323"/>
        <v>0</v>
      </c>
      <c r="BQ141" s="2">
        <f t="shared" si="324"/>
        <v>0</v>
      </c>
      <c r="BR141" s="2">
        <f t="shared" si="325"/>
        <v>0</v>
      </c>
      <c r="BS141" s="2">
        <f t="shared" si="326"/>
        <v>0</v>
      </c>
      <c r="BT141" s="2">
        <f t="shared" si="327"/>
        <v>0</v>
      </c>
      <c r="BU141" s="2">
        <f t="shared" si="328"/>
        <v>0</v>
      </c>
      <c r="BV141" s="2">
        <f t="shared" si="329"/>
        <v>0</v>
      </c>
      <c r="BW141" s="2">
        <f t="shared" si="330"/>
        <v>0</v>
      </c>
      <c r="BX141" s="2">
        <f t="shared" si="331"/>
        <v>0</v>
      </c>
      <c r="BY141" s="2">
        <f t="shared" si="332"/>
        <v>0</v>
      </c>
      <c r="BZ141" s="2">
        <f t="shared" si="333"/>
        <v>0</v>
      </c>
      <c r="CA141" s="2">
        <f t="shared" si="334"/>
        <v>0</v>
      </c>
      <c r="CB141" s="2">
        <f t="shared" si="335"/>
        <v>0</v>
      </c>
      <c r="CC141" s="2">
        <f t="shared" si="336"/>
        <v>0</v>
      </c>
      <c r="CD141" s="2">
        <f t="shared" si="337"/>
        <v>0</v>
      </c>
      <c r="CE141" s="2">
        <f t="shared" si="338"/>
        <v>0</v>
      </c>
      <c r="CF141" s="2">
        <f t="shared" si="339"/>
        <v>0</v>
      </c>
      <c r="CG141" s="2">
        <f t="shared" si="340"/>
        <v>0</v>
      </c>
      <c r="CH141" s="2">
        <f t="shared" si="341"/>
        <v>0</v>
      </c>
      <c r="CI141" s="2">
        <f t="shared" si="342"/>
        <v>0</v>
      </c>
      <c r="CJ141" s="2">
        <f t="shared" si="343"/>
        <v>0</v>
      </c>
      <c r="CK141" s="2">
        <f t="shared" si="344"/>
        <v>0</v>
      </c>
      <c r="CL141" s="2">
        <f t="shared" si="345"/>
        <v>0</v>
      </c>
      <c r="CM141" s="2">
        <f t="shared" si="346"/>
        <v>0</v>
      </c>
      <c r="CN141" s="2">
        <f t="shared" si="347"/>
        <v>0</v>
      </c>
      <c r="CO141" s="2">
        <f t="shared" si="348"/>
        <v>0</v>
      </c>
      <c r="CP141" s="2">
        <f t="shared" si="349"/>
        <v>0</v>
      </c>
      <c r="CQ141" s="2">
        <f t="shared" si="350"/>
        <v>0</v>
      </c>
      <c r="CR141" s="2">
        <f t="shared" si="351"/>
        <v>0</v>
      </c>
      <c r="CS141" s="2">
        <f t="shared" si="352"/>
        <v>0</v>
      </c>
      <c r="CT141" s="2">
        <f t="shared" si="353"/>
        <v>0</v>
      </c>
      <c r="CU141" s="2">
        <f t="shared" si="354"/>
        <v>0</v>
      </c>
      <c r="CV141" s="2">
        <f t="shared" si="355"/>
        <v>0</v>
      </c>
      <c r="CW141" s="2">
        <f t="shared" si="356"/>
        <v>0</v>
      </c>
      <c r="CX141" s="2">
        <f t="shared" si="357"/>
        <v>0</v>
      </c>
      <c r="CY141" s="2">
        <f t="shared" si="358"/>
        <v>0</v>
      </c>
      <c r="CZ141" s="2">
        <f t="shared" si="359"/>
        <v>0</v>
      </c>
    </row>
    <row r="142" spans="1:104" ht="138" x14ac:dyDescent="0.3">
      <c r="A142" s="2" t="s">
        <v>1247</v>
      </c>
      <c r="B142" s="2" t="s">
        <v>1196</v>
      </c>
      <c r="C142" s="2" t="s">
        <v>552</v>
      </c>
      <c r="D142" s="2">
        <v>55</v>
      </c>
      <c r="E142" s="2" t="s">
        <v>5</v>
      </c>
      <c r="F142" s="2">
        <f t="shared" si="392"/>
        <v>1</v>
      </c>
      <c r="G142" s="2">
        <f t="shared" si="393"/>
        <v>0</v>
      </c>
      <c r="H142" s="2">
        <f t="shared" si="394"/>
        <v>0</v>
      </c>
      <c r="I142" s="2">
        <f t="shared" si="395"/>
        <v>0</v>
      </c>
      <c r="J142" s="2">
        <f t="shared" si="396"/>
        <v>0</v>
      </c>
      <c r="K142" s="2">
        <f t="shared" si="397"/>
        <v>0</v>
      </c>
      <c r="L142" s="2">
        <f t="shared" si="398"/>
        <v>0</v>
      </c>
      <c r="M142" s="2">
        <f t="shared" si="399"/>
        <v>0</v>
      </c>
      <c r="N142" s="2" t="s">
        <v>44</v>
      </c>
      <c r="S142" s="2" t="s">
        <v>63</v>
      </c>
      <c r="U142" s="2" t="s">
        <v>577</v>
      </c>
      <c r="V142" s="2" t="s">
        <v>1239</v>
      </c>
      <c r="W142" s="2" t="s">
        <v>81</v>
      </c>
      <c r="X142" s="2" t="s">
        <v>88</v>
      </c>
      <c r="Y142" s="2">
        <f t="shared" si="304"/>
        <v>1</v>
      </c>
      <c r="Z142" s="2">
        <f t="shared" si="305"/>
        <v>0</v>
      </c>
      <c r="AA142" s="2">
        <f t="shared" si="306"/>
        <v>0</v>
      </c>
      <c r="AB142" s="2">
        <f t="shared" si="307"/>
        <v>0</v>
      </c>
      <c r="AC142" s="2">
        <f t="shared" si="308"/>
        <v>0</v>
      </c>
      <c r="AD142" s="2">
        <f>IF(S142="Direct", 1, 0)</f>
        <v>1</v>
      </c>
      <c r="AE142" s="2">
        <f t="shared" si="309"/>
        <v>1</v>
      </c>
      <c r="AF142" s="2">
        <f>IF(ISNUMBER(SEARCH("Population", T142)), 1, 0)</f>
        <v>0</v>
      </c>
      <c r="AG142" s="2">
        <f>IF(ISNUMBER(SEARCH("Sufficiency", T142)), 1, 0)</f>
        <v>0</v>
      </c>
      <c r="AH142" s="2">
        <f>IF(ISNUMBER(SEARCH("Efficiency", T142)), 1, 0)</f>
        <v>0</v>
      </c>
      <c r="AI142" s="2">
        <f>IF(ISNUMBER(SEARCH("Consistency", T142)), 1, 0)</f>
        <v>0</v>
      </c>
      <c r="AJ142" s="2">
        <f>IF(ISNUMBER(SEARCH("Regeneration", T142)), 1, 0)</f>
        <v>0</v>
      </c>
      <c r="AK142" s="2">
        <f>IF(ISNUMBER(SEARCH("Population", U142)), 1, 0)</f>
        <v>0</v>
      </c>
      <c r="AL142" s="2">
        <f>IF(ISNUMBER(SEARCH("targeted", U142)), 1, 0)</f>
        <v>0</v>
      </c>
      <c r="AM142" s="2">
        <f>IF(ISNUMBER(SEARCH("direct", U142)), 1, 0)</f>
        <v>1</v>
      </c>
      <c r="AN142" s="2">
        <f>IF(ISNUMBER(SEARCH("mediated", U142)), 1, 0)</f>
        <v>0</v>
      </c>
      <c r="AO142" s="2">
        <f>IF(ISNUMBER(SEARCH("equalization", U142)), 1, 0)</f>
        <v>0</v>
      </c>
      <c r="AP142" s="2">
        <f>IF(ISNUMBER(SEARCH("eco-efficiency", U142)), 1, 0)</f>
        <v>0</v>
      </c>
      <c r="AQ142" s="2">
        <f>IF(ISNUMBER(SEARCH("impact", U142)), 1, 0)</f>
        <v>1</v>
      </c>
      <c r="AR142" s="2">
        <f>IF(ISNUMBER(SEARCH("goals", W142)), 1, 0)</f>
        <v>0</v>
      </c>
      <c r="AS142" s="2">
        <f t="shared" si="310"/>
        <v>0</v>
      </c>
      <c r="AT142" s="2">
        <f>IF(ISNUMBER(SEARCH("structural change", W142)), 1, 0)</f>
        <v>1</v>
      </c>
      <c r="AU142" s="2">
        <f>IF(ISNUMBER(SEARCH("transfer of responsibility", X142)), 1, 0)</f>
        <v>0</v>
      </c>
      <c r="AV142" s="2">
        <f>IF(ISNUMBER(SEARCH("international competition", X142)), 1, 0)</f>
        <v>0</v>
      </c>
      <c r="AW142" s="2">
        <f>IF(ISNUMBER(SEARCH("legal form", X142)), 1, 0)</f>
        <v>0</v>
      </c>
      <c r="AX142" s="2">
        <f>IF(ISNUMBER(SEARCH("infrastructure", X142)), 1, 0)</f>
        <v>0</v>
      </c>
      <c r="AY142" s="2">
        <f>IF(ISNUMBER(SEARCH("property", X142)), 1, 0)</f>
        <v>0</v>
      </c>
      <c r="AZ142" s="2">
        <f>IF(ISNUMBER(SEARCH("markets", X142)), 1, 0)</f>
        <v>0</v>
      </c>
      <c r="BA142" s="2">
        <f>IF(ISNUMBER(SEARCH("Transformation governance", X142)), 1, 0)</f>
        <v>1</v>
      </c>
      <c r="BB142" s="2">
        <f>IF(ISNUMBER(SEARCH("growth", X142)), 1, 0)</f>
        <v>0</v>
      </c>
      <c r="BC142" s="2">
        <f>IF(ISNUMBER(SEARCH("Financ", X142)), 1, 0)</f>
        <v>0</v>
      </c>
      <c r="BD142" s="2">
        <f t="shared" si="311"/>
        <v>0</v>
      </c>
      <c r="BE142" s="2">
        <f t="shared" si="312"/>
        <v>0</v>
      </c>
      <c r="BF142" s="2">
        <f t="shared" si="313"/>
        <v>0</v>
      </c>
      <c r="BG142" s="2">
        <f t="shared" si="314"/>
        <v>0</v>
      </c>
      <c r="BH142" s="2">
        <f t="shared" si="315"/>
        <v>1</v>
      </c>
      <c r="BI142" s="2">
        <f t="shared" si="316"/>
        <v>0</v>
      </c>
      <c r="BJ142" s="2">
        <f t="shared" si="317"/>
        <v>0</v>
      </c>
      <c r="BK142" s="2">
        <f t="shared" si="318"/>
        <v>0</v>
      </c>
      <c r="BL142" s="2">
        <f t="shared" si="319"/>
        <v>0</v>
      </c>
      <c r="BM142" s="2">
        <f t="shared" si="320"/>
        <v>0</v>
      </c>
      <c r="BN142" s="2">
        <f t="shared" si="321"/>
        <v>0</v>
      </c>
      <c r="BO142" s="2">
        <f t="shared" si="322"/>
        <v>0</v>
      </c>
      <c r="BP142" s="2">
        <f t="shared" si="323"/>
        <v>0</v>
      </c>
      <c r="BQ142" s="2">
        <f t="shared" si="324"/>
        <v>0</v>
      </c>
      <c r="BR142" s="2">
        <f t="shared" si="325"/>
        <v>0</v>
      </c>
      <c r="BS142" s="2">
        <f t="shared" si="326"/>
        <v>0</v>
      </c>
      <c r="BT142" s="2">
        <f t="shared" si="327"/>
        <v>0</v>
      </c>
      <c r="BU142" s="2">
        <f t="shared" si="328"/>
        <v>0</v>
      </c>
      <c r="BV142" s="2">
        <f t="shared" si="329"/>
        <v>0</v>
      </c>
      <c r="BW142" s="2">
        <f t="shared" si="330"/>
        <v>0</v>
      </c>
      <c r="BX142" s="2">
        <f t="shared" si="331"/>
        <v>0</v>
      </c>
      <c r="BY142" s="2">
        <f t="shared" si="332"/>
        <v>0</v>
      </c>
      <c r="BZ142" s="2">
        <f t="shared" si="333"/>
        <v>0</v>
      </c>
      <c r="CA142" s="2">
        <f t="shared" si="334"/>
        <v>0</v>
      </c>
      <c r="CB142" s="2">
        <f t="shared" si="335"/>
        <v>0</v>
      </c>
      <c r="CC142" s="2">
        <f t="shared" si="336"/>
        <v>0</v>
      </c>
      <c r="CD142" s="2">
        <f t="shared" si="337"/>
        <v>0</v>
      </c>
      <c r="CE142" s="2">
        <f t="shared" si="338"/>
        <v>0</v>
      </c>
      <c r="CF142" s="2">
        <f t="shared" si="339"/>
        <v>0</v>
      </c>
      <c r="CG142" s="2">
        <f t="shared" si="340"/>
        <v>0</v>
      </c>
      <c r="CH142" s="2">
        <f t="shared" si="341"/>
        <v>0</v>
      </c>
      <c r="CI142" s="2">
        <f t="shared" si="342"/>
        <v>0</v>
      </c>
      <c r="CJ142" s="2">
        <f t="shared" si="343"/>
        <v>0</v>
      </c>
      <c r="CK142" s="2">
        <f t="shared" si="344"/>
        <v>0</v>
      </c>
      <c r="CL142" s="2">
        <f t="shared" si="345"/>
        <v>0</v>
      </c>
      <c r="CM142" s="2">
        <f t="shared" si="346"/>
        <v>0</v>
      </c>
      <c r="CN142" s="2">
        <f t="shared" si="347"/>
        <v>0</v>
      </c>
      <c r="CO142" s="2">
        <f t="shared" si="348"/>
        <v>0</v>
      </c>
      <c r="CP142" s="2">
        <f t="shared" si="349"/>
        <v>0</v>
      </c>
      <c r="CQ142" s="2">
        <f t="shared" si="350"/>
        <v>0</v>
      </c>
      <c r="CR142" s="2">
        <f t="shared" si="351"/>
        <v>0</v>
      </c>
      <c r="CS142" s="2">
        <f t="shared" si="352"/>
        <v>0</v>
      </c>
      <c r="CT142" s="2">
        <f t="shared" si="353"/>
        <v>0</v>
      </c>
      <c r="CU142" s="2">
        <f t="shared" si="354"/>
        <v>0</v>
      </c>
      <c r="CV142" s="2">
        <f t="shared" si="355"/>
        <v>0</v>
      </c>
      <c r="CW142" s="2">
        <f t="shared" si="356"/>
        <v>0</v>
      </c>
      <c r="CX142" s="2">
        <f t="shared" si="357"/>
        <v>0</v>
      </c>
      <c r="CY142" s="2">
        <f t="shared" si="358"/>
        <v>0</v>
      </c>
      <c r="CZ142" s="2">
        <f t="shared" si="359"/>
        <v>0</v>
      </c>
    </row>
    <row r="143" spans="1:104" ht="82.8" x14ac:dyDescent="0.3">
      <c r="A143" s="2" t="s">
        <v>567</v>
      </c>
      <c r="B143" s="2" t="s">
        <v>1197</v>
      </c>
      <c r="C143" s="2" t="s">
        <v>552</v>
      </c>
      <c r="D143" s="2">
        <v>55</v>
      </c>
      <c r="E143" s="2" t="s">
        <v>5</v>
      </c>
      <c r="F143" s="2">
        <f t="shared" ref="F143:F152" si="424">IF(ISNUMBER(SEARCH("Energy", E143)), 1, 0)</f>
        <v>1</v>
      </c>
      <c r="G143" s="2">
        <f t="shared" ref="G143:G152" si="425">IF(ISNUMBER(SEARCH("Housing", E143)), 1, 0)</f>
        <v>0</v>
      </c>
      <c r="H143" s="2">
        <f t="shared" ref="H143:H152" si="426">IF(ISNUMBER(SEARCH("Mobility", E143)), 1, 0)</f>
        <v>0</v>
      </c>
      <c r="I143" s="2">
        <f t="shared" ref="I143:I152" si="427">IF(ISNUMBER(SEARCH("Industry", E143)), 1, 0)</f>
        <v>0</v>
      </c>
      <c r="J143" s="2">
        <f t="shared" ref="J143:J152" si="428">IF(ISNUMBER(SEARCH("Agri", E143)), 1, 0)</f>
        <v>0</v>
      </c>
      <c r="K143" s="2">
        <f t="shared" ref="K143:K152" si="429">IF(ISNUMBER(SEARCH("LULUCF", E143)), 1, 0)</f>
        <v>0</v>
      </c>
      <c r="L143" s="2">
        <f t="shared" ref="L143:L152" si="430">IF(OR(ISNUMBER(SEARCH("Waste", E143)), ISNUMBER(SEARCH("Other", E143))), 1, 0)</f>
        <v>0</v>
      </c>
      <c r="M143" s="2">
        <f t="shared" ref="M143:M152" si="431">IF(ISNUMBER(SEARCH("Cross", E143)), 1, 0)</f>
        <v>0</v>
      </c>
      <c r="N143" s="2" t="s">
        <v>44</v>
      </c>
      <c r="O143" s="2" t="s">
        <v>23</v>
      </c>
      <c r="S143" s="2" t="s">
        <v>108</v>
      </c>
      <c r="V143" s="2" t="s">
        <v>1239</v>
      </c>
      <c r="W143" s="2" t="s">
        <v>81</v>
      </c>
      <c r="X143" s="2" t="s">
        <v>84</v>
      </c>
      <c r="Y143" s="2">
        <f t="shared" si="304"/>
        <v>1</v>
      </c>
      <c r="Z143" s="2">
        <f t="shared" si="305"/>
        <v>1</v>
      </c>
      <c r="AA143" s="2">
        <f t="shared" si="306"/>
        <v>0</v>
      </c>
      <c r="AB143" s="2">
        <f t="shared" si="307"/>
        <v>0</v>
      </c>
      <c r="AC143" s="2">
        <f t="shared" si="308"/>
        <v>0</v>
      </c>
      <c r="AD143" s="2">
        <f t="shared" ref="AD143:AD152" si="432">IF(S143="Direct", 1, 0)</f>
        <v>0</v>
      </c>
      <c r="AE143" s="2">
        <f t="shared" si="309"/>
        <v>1</v>
      </c>
      <c r="AF143" s="2">
        <f t="shared" ref="AF143:AF152" si="433">IF(ISNUMBER(SEARCH("Population", T143)), 1, 0)</f>
        <v>0</v>
      </c>
      <c r="AG143" s="2">
        <f t="shared" ref="AG143:AG152" si="434">IF(ISNUMBER(SEARCH("Sufficiency", T143)), 1, 0)</f>
        <v>0</v>
      </c>
      <c r="AH143" s="2">
        <f t="shared" ref="AH143:AH152" si="435">IF(ISNUMBER(SEARCH("Efficiency", T143)), 1, 0)</f>
        <v>0</v>
      </c>
      <c r="AI143" s="2">
        <f t="shared" ref="AI143:AI152" si="436">IF(ISNUMBER(SEARCH("Consistency", T143)), 1, 0)</f>
        <v>0</v>
      </c>
      <c r="AJ143" s="2">
        <f t="shared" ref="AJ143:AJ152" si="437">IF(ISNUMBER(SEARCH("Regeneration", T143)), 1, 0)</f>
        <v>0</v>
      </c>
      <c r="AK143" s="2">
        <f t="shared" ref="AK143:AK152" si="438">IF(ISNUMBER(SEARCH("Population", U143)), 1, 0)</f>
        <v>0</v>
      </c>
      <c r="AL143" s="2">
        <f t="shared" ref="AL143:AL152" si="439">IF(ISNUMBER(SEARCH("targeted", U143)), 1, 0)</f>
        <v>0</v>
      </c>
      <c r="AM143" s="2">
        <f t="shared" ref="AM143:AM152" si="440">IF(ISNUMBER(SEARCH("direct", U143)), 1, 0)</f>
        <v>0</v>
      </c>
      <c r="AN143" s="2">
        <f t="shared" ref="AN143:AN152" si="441">IF(ISNUMBER(SEARCH("mediated", U143)), 1, 0)</f>
        <v>0</v>
      </c>
      <c r="AO143" s="2">
        <f t="shared" ref="AO143:AO152" si="442">IF(ISNUMBER(SEARCH("equalization", U143)), 1, 0)</f>
        <v>0</v>
      </c>
      <c r="AP143" s="2">
        <f t="shared" ref="AP143:AP152" si="443">IF(ISNUMBER(SEARCH("eco-efficiency", U143)), 1, 0)</f>
        <v>0</v>
      </c>
      <c r="AQ143" s="2">
        <f t="shared" ref="AQ143:AQ152" si="444">IF(ISNUMBER(SEARCH("impact", U143)), 1, 0)</f>
        <v>0</v>
      </c>
      <c r="AR143" s="2">
        <f t="shared" ref="AR143:AR152" si="445">IF(ISNUMBER(SEARCH("goals", W143)), 1, 0)</f>
        <v>0</v>
      </c>
      <c r="AS143" s="2">
        <f t="shared" si="310"/>
        <v>0</v>
      </c>
      <c r="AT143" s="2">
        <f t="shared" ref="AT143:AT152" si="446">IF(ISNUMBER(SEARCH("structural change", W143)), 1, 0)</f>
        <v>1</v>
      </c>
      <c r="AU143" s="2">
        <f t="shared" ref="AU143:AU152" si="447">IF(ISNUMBER(SEARCH("transfer of responsibility", X143)), 1, 0)</f>
        <v>0</v>
      </c>
      <c r="AV143" s="2">
        <f t="shared" ref="AV143:AV152" si="448">IF(ISNUMBER(SEARCH("international competition", X143)), 1, 0)</f>
        <v>1</v>
      </c>
      <c r="AW143" s="2">
        <f t="shared" ref="AW143:AW152" si="449">IF(ISNUMBER(SEARCH("legal form", X143)), 1, 0)</f>
        <v>0</v>
      </c>
      <c r="AX143" s="2">
        <f t="shared" ref="AX143:AX152" si="450">IF(ISNUMBER(SEARCH("infrastructure", X143)), 1, 0)</f>
        <v>0</v>
      </c>
      <c r="AY143" s="2">
        <f t="shared" ref="AY143:AY152" si="451">IF(ISNUMBER(SEARCH("property", X143)), 1, 0)</f>
        <v>0</v>
      </c>
      <c r="AZ143" s="2">
        <f t="shared" ref="AZ143:AZ152" si="452">IF(ISNUMBER(SEARCH("markets", X143)), 1, 0)</f>
        <v>0</v>
      </c>
      <c r="BA143" s="2">
        <f t="shared" ref="BA143:BA152" si="453">IF(ISNUMBER(SEARCH("Transformation governance", X143)), 1, 0)</f>
        <v>0</v>
      </c>
      <c r="BB143" s="2">
        <f t="shared" ref="BB143:BB152" si="454">IF(ISNUMBER(SEARCH("growth", X143)), 1, 0)</f>
        <v>0</v>
      </c>
      <c r="BC143" s="2">
        <f t="shared" ref="BC143:BC152" si="455">IF(ISNUMBER(SEARCH("Financ", X143)), 1, 0)</f>
        <v>0</v>
      </c>
      <c r="BD143" s="2">
        <f t="shared" si="311"/>
        <v>0</v>
      </c>
      <c r="BE143" s="2">
        <f t="shared" si="312"/>
        <v>0</v>
      </c>
      <c r="BF143" s="2">
        <f t="shared" si="313"/>
        <v>0</v>
      </c>
      <c r="BG143" s="2">
        <f t="shared" si="314"/>
        <v>0</v>
      </c>
      <c r="BH143" s="2">
        <f t="shared" si="315"/>
        <v>1</v>
      </c>
      <c r="BI143" s="2">
        <f t="shared" si="316"/>
        <v>0</v>
      </c>
      <c r="BJ143" s="2">
        <f t="shared" si="317"/>
        <v>0</v>
      </c>
      <c r="BK143" s="2">
        <f t="shared" si="318"/>
        <v>0</v>
      </c>
      <c r="BL143" s="2">
        <f t="shared" si="319"/>
        <v>0</v>
      </c>
      <c r="BM143" s="2">
        <f t="shared" si="320"/>
        <v>0</v>
      </c>
      <c r="BN143" s="2">
        <f t="shared" si="321"/>
        <v>0</v>
      </c>
      <c r="BO143" s="2">
        <f t="shared" si="322"/>
        <v>0</v>
      </c>
      <c r="BP143" s="2">
        <f t="shared" si="323"/>
        <v>0</v>
      </c>
      <c r="BQ143" s="2">
        <f t="shared" si="324"/>
        <v>0</v>
      </c>
      <c r="BR143" s="2">
        <f t="shared" si="325"/>
        <v>0</v>
      </c>
      <c r="BS143" s="2">
        <f t="shared" si="326"/>
        <v>0</v>
      </c>
      <c r="BT143" s="2">
        <f t="shared" si="327"/>
        <v>0</v>
      </c>
      <c r="BU143" s="2">
        <f t="shared" si="328"/>
        <v>0</v>
      </c>
      <c r="BV143" s="2">
        <f t="shared" si="329"/>
        <v>0</v>
      </c>
      <c r="BW143" s="2">
        <f t="shared" si="330"/>
        <v>0</v>
      </c>
      <c r="BX143" s="2">
        <f t="shared" si="331"/>
        <v>0</v>
      </c>
      <c r="BY143" s="2">
        <f t="shared" si="332"/>
        <v>0</v>
      </c>
      <c r="BZ143" s="2">
        <f t="shared" si="333"/>
        <v>0</v>
      </c>
      <c r="CA143" s="2">
        <f t="shared" si="334"/>
        <v>1</v>
      </c>
      <c r="CB143" s="2">
        <f t="shared" si="335"/>
        <v>0</v>
      </c>
      <c r="CC143" s="2">
        <f t="shared" si="336"/>
        <v>0</v>
      </c>
      <c r="CD143" s="2">
        <f t="shared" si="337"/>
        <v>0</v>
      </c>
      <c r="CE143" s="2">
        <f t="shared" si="338"/>
        <v>0</v>
      </c>
      <c r="CF143" s="2">
        <f t="shared" si="339"/>
        <v>0</v>
      </c>
      <c r="CG143" s="2">
        <f t="shared" si="340"/>
        <v>0</v>
      </c>
      <c r="CH143" s="2">
        <f t="shared" si="341"/>
        <v>0</v>
      </c>
      <c r="CI143" s="2">
        <f t="shared" si="342"/>
        <v>0</v>
      </c>
      <c r="CJ143" s="2">
        <f t="shared" si="343"/>
        <v>0</v>
      </c>
      <c r="CK143" s="2">
        <f t="shared" si="344"/>
        <v>0</v>
      </c>
      <c r="CL143" s="2">
        <f t="shared" si="345"/>
        <v>0</v>
      </c>
      <c r="CM143" s="2">
        <f t="shared" si="346"/>
        <v>0</v>
      </c>
      <c r="CN143" s="2">
        <f t="shared" si="347"/>
        <v>0</v>
      </c>
      <c r="CO143" s="2">
        <f t="shared" si="348"/>
        <v>0</v>
      </c>
      <c r="CP143" s="2">
        <f t="shared" si="349"/>
        <v>0</v>
      </c>
      <c r="CQ143" s="2">
        <f t="shared" si="350"/>
        <v>0</v>
      </c>
      <c r="CR143" s="2">
        <f t="shared" si="351"/>
        <v>0</v>
      </c>
      <c r="CS143" s="2">
        <f t="shared" si="352"/>
        <v>0</v>
      </c>
      <c r="CT143" s="2">
        <f t="shared" si="353"/>
        <v>0</v>
      </c>
      <c r="CU143" s="2">
        <f t="shared" si="354"/>
        <v>0</v>
      </c>
      <c r="CV143" s="2">
        <f t="shared" si="355"/>
        <v>0</v>
      </c>
      <c r="CW143" s="2">
        <f t="shared" si="356"/>
        <v>0</v>
      </c>
      <c r="CX143" s="2">
        <f t="shared" si="357"/>
        <v>0</v>
      </c>
      <c r="CY143" s="2">
        <f t="shared" si="358"/>
        <v>0</v>
      </c>
      <c r="CZ143" s="2">
        <f t="shared" si="359"/>
        <v>0</v>
      </c>
    </row>
    <row r="144" spans="1:104" ht="96.6" x14ac:dyDescent="0.3">
      <c r="A144" s="2" t="s">
        <v>568</v>
      </c>
      <c r="B144" s="2" t="s">
        <v>569</v>
      </c>
      <c r="C144" s="2" t="s">
        <v>552</v>
      </c>
      <c r="D144" s="2">
        <v>57</v>
      </c>
      <c r="E144" s="2" t="s">
        <v>5</v>
      </c>
      <c r="F144" s="2">
        <f t="shared" si="424"/>
        <v>1</v>
      </c>
      <c r="G144" s="2">
        <f t="shared" si="425"/>
        <v>0</v>
      </c>
      <c r="H144" s="2">
        <f t="shared" si="426"/>
        <v>0</v>
      </c>
      <c r="I144" s="2">
        <f t="shared" si="427"/>
        <v>0</v>
      </c>
      <c r="J144" s="2">
        <f t="shared" si="428"/>
        <v>0</v>
      </c>
      <c r="K144" s="2">
        <f t="shared" si="429"/>
        <v>0</v>
      </c>
      <c r="L144" s="2">
        <f t="shared" si="430"/>
        <v>0</v>
      </c>
      <c r="M144" s="2">
        <f t="shared" si="431"/>
        <v>0</v>
      </c>
      <c r="N144" s="2" t="s">
        <v>519</v>
      </c>
      <c r="O144" s="2" t="s">
        <v>26</v>
      </c>
      <c r="R144" s="2" t="s">
        <v>57</v>
      </c>
      <c r="S144" s="2" t="s">
        <v>63</v>
      </c>
      <c r="U144" s="2" t="s">
        <v>71</v>
      </c>
      <c r="V144" s="2" t="s">
        <v>1237</v>
      </c>
      <c r="Y144" s="2">
        <f t="shared" si="304"/>
        <v>1</v>
      </c>
      <c r="Z144" s="2">
        <f t="shared" si="305"/>
        <v>1</v>
      </c>
      <c r="AA144" s="2">
        <f t="shared" si="306"/>
        <v>0</v>
      </c>
      <c r="AB144" s="2">
        <f t="shared" si="307"/>
        <v>0</v>
      </c>
      <c r="AC144" s="2">
        <f t="shared" si="308"/>
        <v>1</v>
      </c>
      <c r="AD144" s="2">
        <f t="shared" si="432"/>
        <v>1</v>
      </c>
      <c r="AE144" s="2">
        <f t="shared" si="309"/>
        <v>0</v>
      </c>
      <c r="AF144" s="2">
        <f t="shared" si="433"/>
        <v>0</v>
      </c>
      <c r="AG144" s="2">
        <f t="shared" si="434"/>
        <v>0</v>
      </c>
      <c r="AH144" s="2">
        <f t="shared" si="435"/>
        <v>0</v>
      </c>
      <c r="AI144" s="2">
        <f t="shared" si="436"/>
        <v>0</v>
      </c>
      <c r="AJ144" s="2">
        <f t="shared" si="437"/>
        <v>0</v>
      </c>
      <c r="AK144" s="2">
        <f t="shared" si="438"/>
        <v>0</v>
      </c>
      <c r="AL144" s="2">
        <f t="shared" si="439"/>
        <v>1</v>
      </c>
      <c r="AM144" s="2">
        <f t="shared" si="440"/>
        <v>0</v>
      </c>
      <c r="AN144" s="2">
        <f t="shared" si="441"/>
        <v>0</v>
      </c>
      <c r="AO144" s="2">
        <f t="shared" si="442"/>
        <v>0</v>
      </c>
      <c r="AP144" s="2">
        <f t="shared" si="443"/>
        <v>0</v>
      </c>
      <c r="AQ144" s="2">
        <f t="shared" si="444"/>
        <v>0</v>
      </c>
      <c r="AR144" s="2">
        <f t="shared" si="445"/>
        <v>0</v>
      </c>
      <c r="AS144" s="2">
        <f t="shared" si="310"/>
        <v>0</v>
      </c>
      <c r="AT144" s="2">
        <f t="shared" si="446"/>
        <v>0</v>
      </c>
      <c r="AU144" s="2">
        <f t="shared" si="447"/>
        <v>0</v>
      </c>
      <c r="AV144" s="2">
        <f t="shared" si="448"/>
        <v>0</v>
      </c>
      <c r="AW144" s="2">
        <f t="shared" si="449"/>
        <v>0</v>
      </c>
      <c r="AX144" s="2">
        <f t="shared" si="450"/>
        <v>0</v>
      </c>
      <c r="AY144" s="2">
        <f t="shared" si="451"/>
        <v>0</v>
      </c>
      <c r="AZ144" s="2">
        <f t="shared" si="452"/>
        <v>0</v>
      </c>
      <c r="BA144" s="2">
        <f t="shared" si="453"/>
        <v>0</v>
      </c>
      <c r="BB144" s="2">
        <f t="shared" si="454"/>
        <v>0</v>
      </c>
      <c r="BC144" s="2">
        <f t="shared" si="455"/>
        <v>0</v>
      </c>
      <c r="BD144" s="2">
        <f t="shared" si="311"/>
        <v>0</v>
      </c>
      <c r="BE144" s="2">
        <f t="shared" si="312"/>
        <v>0</v>
      </c>
      <c r="BF144" s="2">
        <f t="shared" si="313"/>
        <v>0</v>
      </c>
      <c r="BG144" s="2">
        <f t="shared" si="314"/>
        <v>1</v>
      </c>
      <c r="BH144" s="2">
        <f t="shared" si="315"/>
        <v>1</v>
      </c>
      <c r="BI144" s="2">
        <f t="shared" si="316"/>
        <v>0</v>
      </c>
      <c r="BJ144" s="2">
        <f t="shared" si="317"/>
        <v>0</v>
      </c>
      <c r="BK144" s="2">
        <f t="shared" si="318"/>
        <v>0</v>
      </c>
      <c r="BL144" s="2">
        <f t="shared" si="319"/>
        <v>0</v>
      </c>
      <c r="BM144" s="2">
        <f t="shared" si="320"/>
        <v>0</v>
      </c>
      <c r="BN144" s="2">
        <f t="shared" si="321"/>
        <v>0</v>
      </c>
      <c r="BO144" s="2">
        <f t="shared" si="322"/>
        <v>0</v>
      </c>
      <c r="BP144" s="2">
        <f t="shared" si="323"/>
        <v>0</v>
      </c>
      <c r="BQ144" s="2">
        <f t="shared" si="324"/>
        <v>0</v>
      </c>
      <c r="BR144" s="2">
        <f t="shared" si="325"/>
        <v>0</v>
      </c>
      <c r="BS144" s="2">
        <f t="shared" si="326"/>
        <v>0</v>
      </c>
      <c r="BT144" s="2">
        <f t="shared" si="327"/>
        <v>0</v>
      </c>
      <c r="BU144" s="2">
        <f t="shared" si="328"/>
        <v>0</v>
      </c>
      <c r="BV144" s="2">
        <f t="shared" si="329"/>
        <v>0</v>
      </c>
      <c r="BW144" s="2">
        <f t="shared" si="330"/>
        <v>0</v>
      </c>
      <c r="BX144" s="2">
        <f t="shared" si="331"/>
        <v>0</v>
      </c>
      <c r="BY144" s="2">
        <f t="shared" si="332"/>
        <v>0</v>
      </c>
      <c r="BZ144" s="2">
        <f t="shared" si="333"/>
        <v>0</v>
      </c>
      <c r="CA144" s="2">
        <f t="shared" si="334"/>
        <v>0</v>
      </c>
      <c r="CB144" s="2">
        <f t="shared" si="335"/>
        <v>0</v>
      </c>
      <c r="CC144" s="2">
        <f t="shared" si="336"/>
        <v>0</v>
      </c>
      <c r="CD144" s="2">
        <f t="shared" si="337"/>
        <v>0</v>
      </c>
      <c r="CE144" s="2">
        <f t="shared" si="338"/>
        <v>0</v>
      </c>
      <c r="CF144" s="2">
        <f t="shared" si="339"/>
        <v>1</v>
      </c>
      <c r="CG144" s="2">
        <f t="shared" si="340"/>
        <v>0</v>
      </c>
      <c r="CH144" s="2">
        <f t="shared" si="341"/>
        <v>0</v>
      </c>
      <c r="CI144" s="2">
        <f t="shared" si="342"/>
        <v>0</v>
      </c>
      <c r="CJ144" s="2">
        <f t="shared" si="343"/>
        <v>0</v>
      </c>
      <c r="CK144" s="2">
        <f t="shared" si="344"/>
        <v>0</v>
      </c>
      <c r="CL144" s="2">
        <f t="shared" si="345"/>
        <v>1</v>
      </c>
      <c r="CM144" s="2">
        <f t="shared" si="346"/>
        <v>0</v>
      </c>
      <c r="CN144" s="2">
        <f t="shared" si="347"/>
        <v>0</v>
      </c>
      <c r="CO144" s="2">
        <f t="shared" si="348"/>
        <v>0</v>
      </c>
      <c r="CP144" s="2">
        <f t="shared" si="349"/>
        <v>0</v>
      </c>
      <c r="CQ144" s="2">
        <f t="shared" si="350"/>
        <v>0</v>
      </c>
      <c r="CR144" s="2">
        <f t="shared" si="351"/>
        <v>0</v>
      </c>
      <c r="CS144" s="2">
        <f t="shared" si="352"/>
        <v>0</v>
      </c>
      <c r="CT144" s="2">
        <f t="shared" si="353"/>
        <v>0</v>
      </c>
      <c r="CU144" s="2">
        <f t="shared" si="354"/>
        <v>0</v>
      </c>
      <c r="CV144" s="2">
        <f t="shared" si="355"/>
        <v>0</v>
      </c>
      <c r="CW144" s="2">
        <f t="shared" si="356"/>
        <v>0</v>
      </c>
      <c r="CX144" s="2">
        <f t="shared" si="357"/>
        <v>0</v>
      </c>
      <c r="CY144" s="2">
        <f t="shared" si="358"/>
        <v>0</v>
      </c>
      <c r="CZ144" s="2">
        <f t="shared" si="359"/>
        <v>0</v>
      </c>
    </row>
    <row r="145" spans="1:104" ht="55.2" x14ac:dyDescent="0.3">
      <c r="A145" s="2" t="s">
        <v>570</v>
      </c>
      <c r="B145" s="2" t="s">
        <v>571</v>
      </c>
      <c r="C145" s="2" t="s">
        <v>552</v>
      </c>
      <c r="D145" s="2">
        <v>58</v>
      </c>
      <c r="E145" s="2" t="s">
        <v>5</v>
      </c>
      <c r="F145" s="2">
        <f t="shared" si="424"/>
        <v>1</v>
      </c>
      <c r="G145" s="2">
        <f t="shared" si="425"/>
        <v>0</v>
      </c>
      <c r="H145" s="2">
        <f t="shared" si="426"/>
        <v>0</v>
      </c>
      <c r="I145" s="2">
        <f t="shared" si="427"/>
        <v>0</v>
      </c>
      <c r="J145" s="2">
        <f t="shared" si="428"/>
        <v>0</v>
      </c>
      <c r="K145" s="2">
        <f t="shared" si="429"/>
        <v>0</v>
      </c>
      <c r="L145" s="2">
        <f t="shared" si="430"/>
        <v>0</v>
      </c>
      <c r="M145" s="2">
        <f t="shared" si="431"/>
        <v>0</v>
      </c>
      <c r="N145" s="2" t="s">
        <v>44</v>
      </c>
      <c r="O145" s="2" t="s">
        <v>387</v>
      </c>
      <c r="S145" s="2" t="s">
        <v>63</v>
      </c>
      <c r="T145" s="2" t="s">
        <v>68</v>
      </c>
      <c r="U145" s="2" t="s">
        <v>74</v>
      </c>
      <c r="V145" s="2" t="s">
        <v>1237</v>
      </c>
      <c r="Y145" s="2">
        <f t="shared" si="304"/>
        <v>1</v>
      </c>
      <c r="Z145" s="2">
        <f t="shared" si="305"/>
        <v>1</v>
      </c>
      <c r="AA145" s="2">
        <f t="shared" si="306"/>
        <v>0</v>
      </c>
      <c r="AB145" s="2">
        <f t="shared" si="307"/>
        <v>0</v>
      </c>
      <c r="AC145" s="2">
        <f t="shared" si="308"/>
        <v>0</v>
      </c>
      <c r="AD145" s="2">
        <f t="shared" si="432"/>
        <v>1</v>
      </c>
      <c r="AE145" s="2">
        <f t="shared" si="309"/>
        <v>0</v>
      </c>
      <c r="AF145" s="2">
        <f t="shared" si="433"/>
        <v>0</v>
      </c>
      <c r="AG145" s="2">
        <f t="shared" si="434"/>
        <v>0</v>
      </c>
      <c r="AH145" s="2">
        <f t="shared" si="435"/>
        <v>0</v>
      </c>
      <c r="AI145" s="2">
        <f t="shared" si="436"/>
        <v>1</v>
      </c>
      <c r="AJ145" s="2">
        <f t="shared" si="437"/>
        <v>0</v>
      </c>
      <c r="AK145" s="2">
        <f t="shared" si="438"/>
        <v>0</v>
      </c>
      <c r="AL145" s="2">
        <f t="shared" si="439"/>
        <v>0</v>
      </c>
      <c r="AM145" s="2">
        <f t="shared" si="440"/>
        <v>0</v>
      </c>
      <c r="AN145" s="2">
        <f t="shared" si="441"/>
        <v>0</v>
      </c>
      <c r="AO145" s="2">
        <f t="shared" si="442"/>
        <v>0</v>
      </c>
      <c r="AP145" s="2">
        <f t="shared" si="443"/>
        <v>1</v>
      </c>
      <c r="AQ145" s="2">
        <f t="shared" si="444"/>
        <v>0</v>
      </c>
      <c r="AR145" s="2">
        <f t="shared" si="445"/>
        <v>0</v>
      </c>
      <c r="AS145" s="2">
        <f t="shared" si="310"/>
        <v>0</v>
      </c>
      <c r="AT145" s="2">
        <f t="shared" si="446"/>
        <v>0</v>
      </c>
      <c r="AU145" s="2">
        <f t="shared" si="447"/>
        <v>0</v>
      </c>
      <c r="AV145" s="2">
        <f t="shared" si="448"/>
        <v>0</v>
      </c>
      <c r="AW145" s="2">
        <f t="shared" si="449"/>
        <v>0</v>
      </c>
      <c r="AX145" s="2">
        <f t="shared" si="450"/>
        <v>0</v>
      </c>
      <c r="AY145" s="2">
        <f t="shared" si="451"/>
        <v>0</v>
      </c>
      <c r="AZ145" s="2">
        <f t="shared" si="452"/>
        <v>0</v>
      </c>
      <c r="BA145" s="2">
        <f t="shared" si="453"/>
        <v>0</v>
      </c>
      <c r="BB145" s="2">
        <f t="shared" si="454"/>
        <v>0</v>
      </c>
      <c r="BC145" s="2">
        <f t="shared" si="455"/>
        <v>0</v>
      </c>
      <c r="BD145" s="2">
        <f t="shared" si="311"/>
        <v>0</v>
      </c>
      <c r="BE145" s="2">
        <f t="shared" si="312"/>
        <v>0</v>
      </c>
      <c r="BF145" s="2">
        <f t="shared" si="313"/>
        <v>0</v>
      </c>
      <c r="BG145" s="2">
        <f t="shared" si="314"/>
        <v>0</v>
      </c>
      <c r="BH145" s="2">
        <f t="shared" si="315"/>
        <v>1</v>
      </c>
      <c r="BI145" s="2">
        <f t="shared" si="316"/>
        <v>0</v>
      </c>
      <c r="BJ145" s="2">
        <f t="shared" si="317"/>
        <v>0</v>
      </c>
      <c r="BK145" s="2">
        <f t="shared" si="318"/>
        <v>0</v>
      </c>
      <c r="BL145" s="2">
        <f t="shared" si="319"/>
        <v>0</v>
      </c>
      <c r="BM145" s="2">
        <f t="shared" si="320"/>
        <v>0</v>
      </c>
      <c r="BN145" s="2">
        <f t="shared" si="321"/>
        <v>0</v>
      </c>
      <c r="BO145" s="2">
        <f t="shared" si="322"/>
        <v>0</v>
      </c>
      <c r="BP145" s="2">
        <f t="shared" si="323"/>
        <v>0</v>
      </c>
      <c r="BQ145" s="2">
        <f t="shared" si="324"/>
        <v>0</v>
      </c>
      <c r="BR145" s="2">
        <f t="shared" si="325"/>
        <v>0</v>
      </c>
      <c r="BS145" s="2">
        <f t="shared" si="326"/>
        <v>0</v>
      </c>
      <c r="BT145" s="2">
        <f t="shared" si="327"/>
        <v>0</v>
      </c>
      <c r="BU145" s="2">
        <f t="shared" si="328"/>
        <v>0</v>
      </c>
      <c r="BV145" s="2">
        <f t="shared" si="329"/>
        <v>0</v>
      </c>
      <c r="BW145" s="2">
        <f t="shared" si="330"/>
        <v>0</v>
      </c>
      <c r="BX145" s="2">
        <f t="shared" si="331"/>
        <v>0</v>
      </c>
      <c r="BY145" s="2">
        <f t="shared" si="332"/>
        <v>0</v>
      </c>
      <c r="BZ145" s="2">
        <f t="shared" si="333"/>
        <v>0</v>
      </c>
      <c r="CA145" s="2">
        <f t="shared" si="334"/>
        <v>1</v>
      </c>
      <c r="CB145" s="2">
        <f t="shared" si="335"/>
        <v>1</v>
      </c>
      <c r="CC145" s="2">
        <f t="shared" si="336"/>
        <v>0</v>
      </c>
      <c r="CD145" s="2">
        <f t="shared" si="337"/>
        <v>0</v>
      </c>
      <c r="CE145" s="2">
        <f t="shared" si="338"/>
        <v>0</v>
      </c>
      <c r="CF145" s="2">
        <f t="shared" si="339"/>
        <v>0</v>
      </c>
      <c r="CG145" s="2">
        <f t="shared" si="340"/>
        <v>0</v>
      </c>
      <c r="CH145" s="2">
        <f t="shared" si="341"/>
        <v>0</v>
      </c>
      <c r="CI145" s="2">
        <f t="shared" si="342"/>
        <v>0</v>
      </c>
      <c r="CJ145" s="2">
        <f t="shared" si="343"/>
        <v>0</v>
      </c>
      <c r="CK145" s="2">
        <f t="shared" si="344"/>
        <v>0</v>
      </c>
      <c r="CL145" s="2">
        <f t="shared" si="345"/>
        <v>0</v>
      </c>
      <c r="CM145" s="2">
        <f t="shared" si="346"/>
        <v>0</v>
      </c>
      <c r="CN145" s="2">
        <f t="shared" si="347"/>
        <v>0</v>
      </c>
      <c r="CO145" s="2">
        <f t="shared" si="348"/>
        <v>0</v>
      </c>
      <c r="CP145" s="2">
        <f t="shared" si="349"/>
        <v>0</v>
      </c>
      <c r="CQ145" s="2">
        <f t="shared" si="350"/>
        <v>0</v>
      </c>
      <c r="CR145" s="2">
        <f t="shared" si="351"/>
        <v>0</v>
      </c>
      <c r="CS145" s="2">
        <f t="shared" si="352"/>
        <v>0</v>
      </c>
      <c r="CT145" s="2">
        <f t="shared" si="353"/>
        <v>0</v>
      </c>
      <c r="CU145" s="2">
        <f t="shared" si="354"/>
        <v>0</v>
      </c>
      <c r="CV145" s="2">
        <f t="shared" si="355"/>
        <v>0</v>
      </c>
      <c r="CW145" s="2">
        <f t="shared" si="356"/>
        <v>0</v>
      </c>
      <c r="CX145" s="2">
        <f t="shared" si="357"/>
        <v>0</v>
      </c>
      <c r="CY145" s="2">
        <f t="shared" si="358"/>
        <v>0</v>
      </c>
      <c r="CZ145" s="2">
        <f t="shared" si="359"/>
        <v>0</v>
      </c>
    </row>
    <row r="146" spans="1:104" ht="193.2" x14ac:dyDescent="0.3">
      <c r="A146" s="2" t="s">
        <v>1202</v>
      </c>
      <c r="B146" s="2" t="s">
        <v>1203</v>
      </c>
      <c r="C146" s="2" t="s">
        <v>581</v>
      </c>
      <c r="D146" s="2" t="s">
        <v>602</v>
      </c>
      <c r="E146" s="2" t="s">
        <v>5</v>
      </c>
      <c r="F146" s="2">
        <f t="shared" si="424"/>
        <v>1</v>
      </c>
      <c r="G146" s="2">
        <f t="shared" si="425"/>
        <v>0</v>
      </c>
      <c r="H146" s="2">
        <f t="shared" si="426"/>
        <v>0</v>
      </c>
      <c r="I146" s="2">
        <f t="shared" si="427"/>
        <v>0</v>
      </c>
      <c r="J146" s="2">
        <f t="shared" si="428"/>
        <v>0</v>
      </c>
      <c r="K146" s="2">
        <f t="shared" si="429"/>
        <v>0</v>
      </c>
      <c r="L146" s="2">
        <f t="shared" si="430"/>
        <v>0</v>
      </c>
      <c r="M146" s="2">
        <f t="shared" si="431"/>
        <v>0</v>
      </c>
      <c r="N146" s="2" t="s">
        <v>583</v>
      </c>
      <c r="O146" s="2" t="s">
        <v>26</v>
      </c>
      <c r="P146" s="2" t="s">
        <v>139</v>
      </c>
      <c r="R146" s="2" t="s">
        <v>592</v>
      </c>
      <c r="S146" s="2" t="s">
        <v>63</v>
      </c>
      <c r="U146" s="2" t="s">
        <v>582</v>
      </c>
      <c r="V146" s="2" t="s">
        <v>1239</v>
      </c>
      <c r="W146" s="2" t="s">
        <v>81</v>
      </c>
      <c r="X146" s="2" t="s">
        <v>1225</v>
      </c>
      <c r="Y146" s="2">
        <f t="shared" si="304"/>
        <v>1</v>
      </c>
      <c r="Z146" s="2">
        <f t="shared" si="305"/>
        <v>1</v>
      </c>
      <c r="AA146" s="2">
        <f t="shared" si="306"/>
        <v>1</v>
      </c>
      <c r="AB146" s="2">
        <f t="shared" si="307"/>
        <v>0</v>
      </c>
      <c r="AC146" s="2">
        <f t="shared" si="308"/>
        <v>1</v>
      </c>
      <c r="AD146" s="2">
        <f t="shared" si="432"/>
        <v>1</v>
      </c>
      <c r="AE146" s="2">
        <f t="shared" si="309"/>
        <v>1</v>
      </c>
      <c r="AF146" s="2">
        <f t="shared" si="433"/>
        <v>0</v>
      </c>
      <c r="AG146" s="2">
        <f t="shared" si="434"/>
        <v>0</v>
      </c>
      <c r="AH146" s="2">
        <f t="shared" si="435"/>
        <v>0</v>
      </c>
      <c r="AI146" s="2">
        <f t="shared" si="436"/>
        <v>0</v>
      </c>
      <c r="AJ146" s="2">
        <f t="shared" si="437"/>
        <v>0</v>
      </c>
      <c r="AK146" s="2">
        <f t="shared" si="438"/>
        <v>0</v>
      </c>
      <c r="AL146" s="2">
        <f t="shared" si="439"/>
        <v>1</v>
      </c>
      <c r="AM146" s="2">
        <f t="shared" si="440"/>
        <v>1</v>
      </c>
      <c r="AN146" s="2">
        <f t="shared" si="441"/>
        <v>0</v>
      </c>
      <c r="AO146" s="2">
        <f t="shared" si="442"/>
        <v>0</v>
      </c>
      <c r="AP146" s="2">
        <f t="shared" si="443"/>
        <v>0</v>
      </c>
      <c r="AQ146" s="2">
        <f t="shared" si="444"/>
        <v>1</v>
      </c>
      <c r="AR146" s="2">
        <f t="shared" si="445"/>
        <v>0</v>
      </c>
      <c r="AS146" s="2">
        <f t="shared" si="310"/>
        <v>0</v>
      </c>
      <c r="AT146" s="2">
        <f t="shared" si="446"/>
        <v>1</v>
      </c>
      <c r="AU146" s="2">
        <f t="shared" si="447"/>
        <v>1</v>
      </c>
      <c r="AV146" s="2">
        <f t="shared" si="448"/>
        <v>0</v>
      </c>
      <c r="AW146" s="2">
        <f t="shared" si="449"/>
        <v>0</v>
      </c>
      <c r="AX146" s="2">
        <f t="shared" si="450"/>
        <v>1</v>
      </c>
      <c r="AY146" s="2">
        <f t="shared" si="451"/>
        <v>1</v>
      </c>
      <c r="AZ146" s="2">
        <f t="shared" si="452"/>
        <v>1</v>
      </c>
      <c r="BA146" s="2">
        <f t="shared" si="453"/>
        <v>0</v>
      </c>
      <c r="BB146" s="2">
        <f t="shared" si="454"/>
        <v>0</v>
      </c>
      <c r="BC146" s="2">
        <f t="shared" si="455"/>
        <v>0</v>
      </c>
      <c r="BD146" s="2">
        <f t="shared" si="311"/>
        <v>0</v>
      </c>
      <c r="BE146" s="2">
        <f t="shared" si="312"/>
        <v>0</v>
      </c>
      <c r="BF146" s="2">
        <f t="shared" si="313"/>
        <v>1</v>
      </c>
      <c r="BG146" s="2">
        <f t="shared" si="314"/>
        <v>1</v>
      </c>
      <c r="BH146" s="2">
        <f t="shared" si="315"/>
        <v>1</v>
      </c>
      <c r="BI146" s="2">
        <f t="shared" si="316"/>
        <v>0</v>
      </c>
      <c r="BJ146" s="2">
        <f t="shared" si="317"/>
        <v>0</v>
      </c>
      <c r="BK146" s="2">
        <f t="shared" si="318"/>
        <v>0</v>
      </c>
      <c r="BL146" s="2">
        <f t="shared" si="319"/>
        <v>0</v>
      </c>
      <c r="BM146" s="2">
        <f t="shared" si="320"/>
        <v>1</v>
      </c>
      <c r="BN146" s="2">
        <f t="shared" si="321"/>
        <v>0</v>
      </c>
      <c r="BO146" s="2">
        <f t="shared" si="322"/>
        <v>0</v>
      </c>
      <c r="BP146" s="2">
        <f t="shared" si="323"/>
        <v>0</v>
      </c>
      <c r="BQ146" s="2">
        <f t="shared" si="324"/>
        <v>0</v>
      </c>
      <c r="BR146" s="2">
        <f t="shared" si="325"/>
        <v>1</v>
      </c>
      <c r="BS146" s="2">
        <f t="shared" si="326"/>
        <v>0</v>
      </c>
      <c r="BT146" s="2">
        <f t="shared" si="327"/>
        <v>0</v>
      </c>
      <c r="BU146" s="2">
        <f t="shared" si="328"/>
        <v>0</v>
      </c>
      <c r="BV146" s="2">
        <f t="shared" si="329"/>
        <v>0</v>
      </c>
      <c r="BW146" s="2">
        <f t="shared" si="330"/>
        <v>0</v>
      </c>
      <c r="BX146" s="2">
        <f t="shared" si="331"/>
        <v>0</v>
      </c>
      <c r="BY146" s="2">
        <f t="shared" si="332"/>
        <v>0</v>
      </c>
      <c r="BZ146" s="2">
        <f t="shared" si="333"/>
        <v>0</v>
      </c>
      <c r="CA146" s="2">
        <f t="shared" si="334"/>
        <v>0</v>
      </c>
      <c r="CB146" s="2">
        <f t="shared" si="335"/>
        <v>0</v>
      </c>
      <c r="CC146" s="2">
        <f t="shared" si="336"/>
        <v>0</v>
      </c>
      <c r="CD146" s="2">
        <f t="shared" si="337"/>
        <v>0</v>
      </c>
      <c r="CE146" s="2">
        <f t="shared" si="338"/>
        <v>0</v>
      </c>
      <c r="CF146" s="2">
        <f t="shared" si="339"/>
        <v>1</v>
      </c>
      <c r="CG146" s="2">
        <f t="shared" si="340"/>
        <v>0</v>
      </c>
      <c r="CH146" s="2">
        <f t="shared" si="341"/>
        <v>1</v>
      </c>
      <c r="CI146" s="2">
        <f t="shared" si="342"/>
        <v>0</v>
      </c>
      <c r="CJ146" s="2">
        <f t="shared" si="343"/>
        <v>0</v>
      </c>
      <c r="CK146" s="2">
        <f t="shared" si="344"/>
        <v>0</v>
      </c>
      <c r="CL146" s="2">
        <f t="shared" si="345"/>
        <v>1</v>
      </c>
      <c r="CM146" s="2">
        <f t="shared" si="346"/>
        <v>1</v>
      </c>
      <c r="CN146" s="2">
        <f t="shared" si="347"/>
        <v>1</v>
      </c>
      <c r="CO146" s="2">
        <f t="shared" si="348"/>
        <v>0</v>
      </c>
      <c r="CP146" s="2">
        <f t="shared" si="349"/>
        <v>0</v>
      </c>
      <c r="CQ146" s="2">
        <f t="shared" si="350"/>
        <v>0</v>
      </c>
      <c r="CR146" s="2">
        <f t="shared" si="351"/>
        <v>0</v>
      </c>
      <c r="CS146" s="2">
        <f t="shared" si="352"/>
        <v>0</v>
      </c>
      <c r="CT146" s="2">
        <f t="shared" si="353"/>
        <v>0</v>
      </c>
      <c r="CU146" s="2">
        <f t="shared" si="354"/>
        <v>0</v>
      </c>
      <c r="CV146" s="2">
        <f t="shared" si="355"/>
        <v>1</v>
      </c>
      <c r="CW146" s="2">
        <f t="shared" si="356"/>
        <v>1</v>
      </c>
      <c r="CX146" s="2">
        <f t="shared" si="357"/>
        <v>0</v>
      </c>
      <c r="CY146" s="2">
        <f t="shared" si="358"/>
        <v>1</v>
      </c>
      <c r="CZ146" s="2">
        <f t="shared" si="359"/>
        <v>1</v>
      </c>
    </row>
    <row r="147" spans="1:104" ht="234.6" x14ac:dyDescent="0.3">
      <c r="A147" s="2" t="s">
        <v>593</v>
      </c>
      <c r="B147" s="2" t="s">
        <v>595</v>
      </c>
      <c r="C147" s="2" t="s">
        <v>581</v>
      </c>
      <c r="D147" s="2" t="s">
        <v>594</v>
      </c>
      <c r="E147" s="2" t="s">
        <v>5</v>
      </c>
      <c r="F147" s="2">
        <f t="shared" si="424"/>
        <v>1</v>
      </c>
      <c r="G147" s="2">
        <f t="shared" si="425"/>
        <v>0</v>
      </c>
      <c r="H147" s="2">
        <f t="shared" si="426"/>
        <v>0</v>
      </c>
      <c r="I147" s="2">
        <f t="shared" si="427"/>
        <v>0</v>
      </c>
      <c r="J147" s="2">
        <f t="shared" si="428"/>
        <v>0</v>
      </c>
      <c r="K147" s="2">
        <f t="shared" si="429"/>
        <v>0</v>
      </c>
      <c r="L147" s="2">
        <f t="shared" si="430"/>
        <v>0</v>
      </c>
      <c r="M147" s="2">
        <f t="shared" si="431"/>
        <v>0</v>
      </c>
      <c r="N147" s="2" t="s">
        <v>556</v>
      </c>
      <c r="O147" s="2" t="s">
        <v>590</v>
      </c>
      <c r="P147" s="2" t="s">
        <v>139</v>
      </c>
      <c r="R147" s="2" t="s">
        <v>591</v>
      </c>
      <c r="S147" s="2" t="s">
        <v>63</v>
      </c>
      <c r="U147" s="2" t="s">
        <v>582</v>
      </c>
      <c r="V147" s="2" t="s">
        <v>1239</v>
      </c>
      <c r="W147" s="2" t="s">
        <v>81</v>
      </c>
      <c r="X147" s="2" t="s">
        <v>1226</v>
      </c>
      <c r="Y147" s="2">
        <f t="shared" si="304"/>
        <v>1</v>
      </c>
      <c r="Z147" s="2">
        <f t="shared" si="305"/>
        <v>1</v>
      </c>
      <c r="AA147" s="2">
        <f t="shared" si="306"/>
        <v>1</v>
      </c>
      <c r="AB147" s="2">
        <f t="shared" si="307"/>
        <v>0</v>
      </c>
      <c r="AC147" s="2">
        <f t="shared" si="308"/>
        <v>1</v>
      </c>
      <c r="AD147" s="2">
        <f t="shared" si="432"/>
        <v>1</v>
      </c>
      <c r="AE147" s="2">
        <f t="shared" si="309"/>
        <v>1</v>
      </c>
      <c r="AF147" s="2">
        <f t="shared" si="433"/>
        <v>0</v>
      </c>
      <c r="AG147" s="2">
        <f t="shared" si="434"/>
        <v>0</v>
      </c>
      <c r="AH147" s="2">
        <f t="shared" si="435"/>
        <v>0</v>
      </c>
      <c r="AI147" s="2">
        <f t="shared" si="436"/>
        <v>0</v>
      </c>
      <c r="AJ147" s="2">
        <f t="shared" si="437"/>
        <v>0</v>
      </c>
      <c r="AK147" s="2">
        <f t="shared" si="438"/>
        <v>0</v>
      </c>
      <c r="AL147" s="2">
        <f t="shared" si="439"/>
        <v>1</v>
      </c>
      <c r="AM147" s="2">
        <f t="shared" si="440"/>
        <v>1</v>
      </c>
      <c r="AN147" s="2">
        <f t="shared" si="441"/>
        <v>0</v>
      </c>
      <c r="AO147" s="2">
        <f t="shared" si="442"/>
        <v>0</v>
      </c>
      <c r="AP147" s="2">
        <f t="shared" si="443"/>
        <v>0</v>
      </c>
      <c r="AQ147" s="2">
        <f t="shared" si="444"/>
        <v>1</v>
      </c>
      <c r="AR147" s="2">
        <f t="shared" si="445"/>
        <v>0</v>
      </c>
      <c r="AS147" s="2">
        <f t="shared" si="310"/>
        <v>0</v>
      </c>
      <c r="AT147" s="2">
        <f t="shared" si="446"/>
        <v>1</v>
      </c>
      <c r="AU147" s="2">
        <f t="shared" si="447"/>
        <v>1</v>
      </c>
      <c r="AV147" s="2">
        <f t="shared" si="448"/>
        <v>0</v>
      </c>
      <c r="AW147" s="2">
        <f t="shared" si="449"/>
        <v>1</v>
      </c>
      <c r="AX147" s="2">
        <f t="shared" si="450"/>
        <v>0</v>
      </c>
      <c r="AY147" s="2">
        <f t="shared" si="451"/>
        <v>1</v>
      </c>
      <c r="AZ147" s="2">
        <f t="shared" si="452"/>
        <v>0</v>
      </c>
      <c r="BA147" s="2">
        <f t="shared" si="453"/>
        <v>0</v>
      </c>
      <c r="BB147" s="2">
        <f t="shared" si="454"/>
        <v>0</v>
      </c>
      <c r="BC147" s="2">
        <f t="shared" si="455"/>
        <v>0</v>
      </c>
      <c r="BD147" s="2">
        <f t="shared" si="311"/>
        <v>0</v>
      </c>
      <c r="BE147" s="2">
        <f t="shared" si="312"/>
        <v>0</v>
      </c>
      <c r="BF147" s="2">
        <f t="shared" si="313"/>
        <v>0</v>
      </c>
      <c r="BG147" s="2">
        <f t="shared" si="314"/>
        <v>1</v>
      </c>
      <c r="BH147" s="2">
        <f t="shared" si="315"/>
        <v>1</v>
      </c>
      <c r="BI147" s="2">
        <f t="shared" si="316"/>
        <v>0</v>
      </c>
      <c r="BJ147" s="2">
        <f t="shared" si="317"/>
        <v>0</v>
      </c>
      <c r="BK147" s="2">
        <f t="shared" si="318"/>
        <v>0</v>
      </c>
      <c r="BL147" s="2">
        <f t="shared" si="319"/>
        <v>0</v>
      </c>
      <c r="BM147" s="2">
        <f t="shared" si="320"/>
        <v>0</v>
      </c>
      <c r="BN147" s="2">
        <f t="shared" si="321"/>
        <v>0</v>
      </c>
      <c r="BO147" s="2">
        <f t="shared" si="322"/>
        <v>0</v>
      </c>
      <c r="BP147" s="2">
        <f t="shared" si="323"/>
        <v>0</v>
      </c>
      <c r="BQ147" s="2">
        <f t="shared" si="324"/>
        <v>0</v>
      </c>
      <c r="BR147" s="2">
        <f t="shared" si="325"/>
        <v>1</v>
      </c>
      <c r="BS147" s="2">
        <f t="shared" si="326"/>
        <v>0</v>
      </c>
      <c r="BT147" s="2">
        <f t="shared" si="327"/>
        <v>0</v>
      </c>
      <c r="BU147" s="2">
        <f t="shared" si="328"/>
        <v>0</v>
      </c>
      <c r="BV147" s="2">
        <f t="shared" si="329"/>
        <v>0</v>
      </c>
      <c r="BW147" s="2">
        <f t="shared" si="330"/>
        <v>0</v>
      </c>
      <c r="BX147" s="2">
        <f t="shared" si="331"/>
        <v>0</v>
      </c>
      <c r="BY147" s="2">
        <f t="shared" si="332"/>
        <v>0</v>
      </c>
      <c r="BZ147" s="2">
        <f t="shared" si="333"/>
        <v>0</v>
      </c>
      <c r="CA147" s="2">
        <f t="shared" si="334"/>
        <v>0</v>
      </c>
      <c r="CB147" s="2">
        <f t="shared" si="335"/>
        <v>0</v>
      </c>
      <c r="CC147" s="2">
        <f t="shared" si="336"/>
        <v>0</v>
      </c>
      <c r="CD147" s="2">
        <f t="shared" si="337"/>
        <v>1</v>
      </c>
      <c r="CE147" s="2">
        <f t="shared" si="338"/>
        <v>0</v>
      </c>
      <c r="CF147" s="2">
        <f t="shared" si="339"/>
        <v>1</v>
      </c>
      <c r="CG147" s="2">
        <f t="shared" si="340"/>
        <v>0</v>
      </c>
      <c r="CH147" s="2">
        <f t="shared" si="341"/>
        <v>1</v>
      </c>
      <c r="CI147" s="2">
        <f t="shared" si="342"/>
        <v>0</v>
      </c>
      <c r="CJ147" s="2">
        <f t="shared" si="343"/>
        <v>0</v>
      </c>
      <c r="CK147" s="2">
        <f t="shared" si="344"/>
        <v>0</v>
      </c>
      <c r="CL147" s="2">
        <f t="shared" si="345"/>
        <v>1</v>
      </c>
      <c r="CM147" s="2">
        <f t="shared" si="346"/>
        <v>0</v>
      </c>
      <c r="CN147" s="2">
        <f t="shared" si="347"/>
        <v>0</v>
      </c>
      <c r="CO147" s="2">
        <f t="shared" si="348"/>
        <v>0</v>
      </c>
      <c r="CP147" s="2">
        <f t="shared" si="349"/>
        <v>0</v>
      </c>
      <c r="CQ147" s="2">
        <f t="shared" si="350"/>
        <v>0</v>
      </c>
      <c r="CR147" s="2">
        <f t="shared" si="351"/>
        <v>0</v>
      </c>
      <c r="CS147" s="2">
        <f t="shared" si="352"/>
        <v>0</v>
      </c>
      <c r="CT147" s="2">
        <f t="shared" si="353"/>
        <v>0</v>
      </c>
      <c r="CU147" s="2">
        <f t="shared" si="354"/>
        <v>0</v>
      </c>
      <c r="CV147" s="2">
        <f t="shared" si="355"/>
        <v>0</v>
      </c>
      <c r="CW147" s="2">
        <f t="shared" si="356"/>
        <v>0</v>
      </c>
      <c r="CX147" s="2">
        <f t="shared" si="357"/>
        <v>0</v>
      </c>
      <c r="CY147" s="2">
        <f t="shared" si="358"/>
        <v>1</v>
      </c>
      <c r="CZ147" s="2">
        <f t="shared" si="359"/>
        <v>0</v>
      </c>
    </row>
    <row r="148" spans="1:104" ht="207" x14ac:dyDescent="0.3">
      <c r="A148" s="2" t="s">
        <v>1198</v>
      </c>
      <c r="B148" s="2" t="s">
        <v>1199</v>
      </c>
      <c r="C148" s="2" t="s">
        <v>581</v>
      </c>
      <c r="D148" s="2" t="s">
        <v>596</v>
      </c>
      <c r="E148" s="2" t="s">
        <v>5</v>
      </c>
      <c r="F148" s="2">
        <f t="shared" si="424"/>
        <v>1</v>
      </c>
      <c r="G148" s="2">
        <f t="shared" si="425"/>
        <v>0</v>
      </c>
      <c r="H148" s="2">
        <f t="shared" si="426"/>
        <v>0</v>
      </c>
      <c r="I148" s="2">
        <f t="shared" si="427"/>
        <v>0</v>
      </c>
      <c r="J148" s="2">
        <f t="shared" si="428"/>
        <v>0</v>
      </c>
      <c r="K148" s="2">
        <f t="shared" si="429"/>
        <v>0</v>
      </c>
      <c r="L148" s="2">
        <f t="shared" si="430"/>
        <v>0</v>
      </c>
      <c r="M148" s="2">
        <f t="shared" si="431"/>
        <v>0</v>
      </c>
      <c r="N148" s="2" t="s">
        <v>519</v>
      </c>
      <c r="R148" s="2" t="s">
        <v>597</v>
      </c>
      <c r="S148" s="2" t="s">
        <v>63</v>
      </c>
      <c r="U148" s="2" t="s">
        <v>649</v>
      </c>
      <c r="V148" s="2" t="s">
        <v>1239</v>
      </c>
      <c r="W148" s="2" t="s">
        <v>81</v>
      </c>
      <c r="X148" s="2" t="s">
        <v>1227</v>
      </c>
      <c r="Y148" s="2">
        <f t="shared" si="304"/>
        <v>1</v>
      </c>
      <c r="Z148" s="2">
        <f t="shared" si="305"/>
        <v>0</v>
      </c>
      <c r="AA148" s="2">
        <f t="shared" si="306"/>
        <v>0</v>
      </c>
      <c r="AB148" s="2">
        <f t="shared" si="307"/>
        <v>0</v>
      </c>
      <c r="AC148" s="2">
        <f t="shared" si="308"/>
        <v>1</v>
      </c>
      <c r="AD148" s="2">
        <f t="shared" si="432"/>
        <v>1</v>
      </c>
      <c r="AE148" s="2">
        <f t="shared" si="309"/>
        <v>1</v>
      </c>
      <c r="AF148" s="2">
        <f t="shared" si="433"/>
        <v>0</v>
      </c>
      <c r="AG148" s="2">
        <f t="shared" si="434"/>
        <v>0</v>
      </c>
      <c r="AH148" s="2">
        <f t="shared" si="435"/>
        <v>0</v>
      </c>
      <c r="AI148" s="2">
        <f t="shared" si="436"/>
        <v>0</v>
      </c>
      <c r="AJ148" s="2">
        <f t="shared" si="437"/>
        <v>0</v>
      </c>
      <c r="AK148" s="2">
        <f t="shared" si="438"/>
        <v>0</v>
      </c>
      <c r="AL148" s="2">
        <f t="shared" si="439"/>
        <v>0</v>
      </c>
      <c r="AM148" s="2">
        <f t="shared" si="440"/>
        <v>0</v>
      </c>
      <c r="AN148" s="2">
        <f t="shared" si="441"/>
        <v>1</v>
      </c>
      <c r="AO148" s="2">
        <f t="shared" si="442"/>
        <v>0</v>
      </c>
      <c r="AP148" s="2">
        <f t="shared" si="443"/>
        <v>0</v>
      </c>
      <c r="AQ148" s="2">
        <f t="shared" si="444"/>
        <v>1</v>
      </c>
      <c r="AR148" s="2">
        <f t="shared" si="445"/>
        <v>0</v>
      </c>
      <c r="AS148" s="2">
        <f t="shared" si="310"/>
        <v>0</v>
      </c>
      <c r="AT148" s="2">
        <f t="shared" si="446"/>
        <v>1</v>
      </c>
      <c r="AU148" s="2">
        <f t="shared" si="447"/>
        <v>1</v>
      </c>
      <c r="AV148" s="2">
        <f t="shared" si="448"/>
        <v>0</v>
      </c>
      <c r="AW148" s="2">
        <f t="shared" si="449"/>
        <v>0</v>
      </c>
      <c r="AX148" s="2">
        <f t="shared" si="450"/>
        <v>0</v>
      </c>
      <c r="AY148" s="2">
        <f t="shared" si="451"/>
        <v>0</v>
      </c>
      <c r="AZ148" s="2">
        <f t="shared" si="452"/>
        <v>1</v>
      </c>
      <c r="BA148" s="2">
        <f t="shared" si="453"/>
        <v>0</v>
      </c>
      <c r="BB148" s="2">
        <f t="shared" si="454"/>
        <v>0</v>
      </c>
      <c r="BC148" s="2">
        <f t="shared" si="455"/>
        <v>1</v>
      </c>
      <c r="BD148" s="2">
        <f t="shared" si="311"/>
        <v>0</v>
      </c>
      <c r="BE148" s="2">
        <f t="shared" si="312"/>
        <v>0</v>
      </c>
      <c r="BF148" s="2">
        <f t="shared" si="313"/>
        <v>0</v>
      </c>
      <c r="BG148" s="2">
        <f t="shared" si="314"/>
        <v>1</v>
      </c>
      <c r="BH148" s="2">
        <f t="shared" si="315"/>
        <v>1</v>
      </c>
      <c r="BI148" s="2">
        <f t="shared" si="316"/>
        <v>0</v>
      </c>
      <c r="BJ148" s="2">
        <f t="shared" si="317"/>
        <v>0</v>
      </c>
      <c r="BK148" s="2">
        <f t="shared" si="318"/>
        <v>0</v>
      </c>
      <c r="BL148" s="2">
        <f t="shared" si="319"/>
        <v>0</v>
      </c>
      <c r="BM148" s="2">
        <f t="shared" si="320"/>
        <v>0</v>
      </c>
      <c r="BN148" s="2">
        <f t="shared" si="321"/>
        <v>0</v>
      </c>
      <c r="BO148" s="2">
        <f t="shared" si="322"/>
        <v>0</v>
      </c>
      <c r="BP148" s="2">
        <f t="shared" si="323"/>
        <v>0</v>
      </c>
      <c r="BQ148" s="2">
        <f t="shared" si="324"/>
        <v>0</v>
      </c>
      <c r="BR148" s="2">
        <f t="shared" si="325"/>
        <v>0</v>
      </c>
      <c r="BS148" s="2">
        <f t="shared" si="326"/>
        <v>0</v>
      </c>
      <c r="BT148" s="2">
        <f t="shared" si="327"/>
        <v>0</v>
      </c>
      <c r="BU148" s="2">
        <f t="shared" si="328"/>
        <v>0</v>
      </c>
      <c r="BV148" s="2">
        <f t="shared" si="329"/>
        <v>0</v>
      </c>
      <c r="BW148" s="2">
        <f t="shared" si="330"/>
        <v>0</v>
      </c>
      <c r="BX148" s="2">
        <f t="shared" si="331"/>
        <v>0</v>
      </c>
      <c r="BY148" s="2">
        <f t="shared" si="332"/>
        <v>0</v>
      </c>
      <c r="BZ148" s="2">
        <f t="shared" si="333"/>
        <v>0</v>
      </c>
      <c r="CA148" s="2">
        <f t="shared" si="334"/>
        <v>0</v>
      </c>
      <c r="CB148" s="2">
        <f t="shared" si="335"/>
        <v>0</v>
      </c>
      <c r="CC148" s="2">
        <f t="shared" si="336"/>
        <v>0</v>
      </c>
      <c r="CD148" s="2">
        <f t="shared" si="337"/>
        <v>0</v>
      </c>
      <c r="CE148" s="2">
        <f t="shared" si="338"/>
        <v>0</v>
      </c>
      <c r="CF148" s="2">
        <f t="shared" si="339"/>
        <v>0</v>
      </c>
      <c r="CG148" s="2">
        <f t="shared" si="340"/>
        <v>0</v>
      </c>
      <c r="CH148" s="2">
        <f t="shared" si="341"/>
        <v>1</v>
      </c>
      <c r="CI148" s="2">
        <f t="shared" si="342"/>
        <v>0</v>
      </c>
      <c r="CJ148" s="2">
        <f t="shared" si="343"/>
        <v>0</v>
      </c>
      <c r="CK148" s="2">
        <f t="shared" si="344"/>
        <v>0</v>
      </c>
      <c r="CL148" s="2">
        <f t="shared" si="345"/>
        <v>1</v>
      </c>
      <c r="CM148" s="2">
        <f t="shared" si="346"/>
        <v>1</v>
      </c>
      <c r="CN148" s="2">
        <f t="shared" si="347"/>
        <v>0</v>
      </c>
      <c r="CO148" s="2">
        <f t="shared" si="348"/>
        <v>0</v>
      </c>
      <c r="CP148" s="2">
        <f t="shared" si="349"/>
        <v>0</v>
      </c>
      <c r="CQ148" s="2">
        <f t="shared" si="350"/>
        <v>0</v>
      </c>
      <c r="CR148" s="2">
        <f t="shared" si="351"/>
        <v>0</v>
      </c>
      <c r="CS148" s="2">
        <f t="shared" si="352"/>
        <v>0</v>
      </c>
      <c r="CT148" s="2">
        <f t="shared" si="353"/>
        <v>0</v>
      </c>
      <c r="CU148" s="2">
        <f t="shared" si="354"/>
        <v>0</v>
      </c>
      <c r="CV148" s="2">
        <f t="shared" si="355"/>
        <v>0</v>
      </c>
      <c r="CW148" s="2">
        <f t="shared" si="356"/>
        <v>0</v>
      </c>
      <c r="CX148" s="2">
        <f t="shared" si="357"/>
        <v>0</v>
      </c>
      <c r="CY148" s="2">
        <f t="shared" si="358"/>
        <v>0</v>
      </c>
      <c r="CZ148" s="2">
        <f t="shared" si="359"/>
        <v>0</v>
      </c>
    </row>
    <row r="149" spans="1:104" ht="151.80000000000001" x14ac:dyDescent="0.3">
      <c r="A149" s="2" t="s">
        <v>601</v>
      </c>
      <c r="B149" s="2" t="s">
        <v>600</v>
      </c>
      <c r="C149" s="2" t="s">
        <v>581</v>
      </c>
      <c r="D149" s="2">
        <v>29</v>
      </c>
      <c r="E149" s="2" t="s">
        <v>5</v>
      </c>
      <c r="F149" s="2">
        <f t="shared" si="424"/>
        <v>1</v>
      </c>
      <c r="G149" s="2">
        <f t="shared" si="425"/>
        <v>0</v>
      </c>
      <c r="H149" s="2">
        <f t="shared" si="426"/>
        <v>0</v>
      </c>
      <c r="I149" s="2">
        <f t="shared" si="427"/>
        <v>0</v>
      </c>
      <c r="J149" s="2">
        <f t="shared" si="428"/>
        <v>0</v>
      </c>
      <c r="K149" s="2">
        <f t="shared" si="429"/>
        <v>0</v>
      </c>
      <c r="L149" s="2">
        <f t="shared" si="430"/>
        <v>0</v>
      </c>
      <c r="M149" s="2">
        <f t="shared" si="431"/>
        <v>0</v>
      </c>
      <c r="N149" s="2" t="s">
        <v>519</v>
      </c>
      <c r="O149" s="2" t="s">
        <v>599</v>
      </c>
      <c r="R149" s="2" t="s">
        <v>1059</v>
      </c>
      <c r="S149" s="2" t="s">
        <v>63</v>
      </c>
      <c r="U149" s="2" t="s">
        <v>1201</v>
      </c>
      <c r="V149" s="2" t="s">
        <v>1237</v>
      </c>
      <c r="X149" s="2" t="s">
        <v>83</v>
      </c>
      <c r="Y149" s="2">
        <f t="shared" si="304"/>
        <v>1</v>
      </c>
      <c r="Z149" s="2">
        <f t="shared" si="305"/>
        <v>1</v>
      </c>
      <c r="AA149" s="2">
        <f t="shared" si="306"/>
        <v>0</v>
      </c>
      <c r="AB149" s="2">
        <f t="shared" si="307"/>
        <v>0</v>
      </c>
      <c r="AC149" s="2">
        <f t="shared" si="308"/>
        <v>1</v>
      </c>
      <c r="AD149" s="2">
        <f t="shared" si="432"/>
        <v>1</v>
      </c>
      <c r="AE149" s="2">
        <f t="shared" si="309"/>
        <v>0</v>
      </c>
      <c r="AF149" s="2">
        <f t="shared" si="433"/>
        <v>0</v>
      </c>
      <c r="AG149" s="2">
        <f t="shared" si="434"/>
        <v>0</v>
      </c>
      <c r="AH149" s="2">
        <f t="shared" si="435"/>
        <v>0</v>
      </c>
      <c r="AI149" s="2">
        <f t="shared" si="436"/>
        <v>0</v>
      </c>
      <c r="AJ149" s="2">
        <f t="shared" si="437"/>
        <v>0</v>
      </c>
      <c r="AK149" s="2">
        <f t="shared" si="438"/>
        <v>0</v>
      </c>
      <c r="AL149" s="2">
        <f t="shared" si="439"/>
        <v>1</v>
      </c>
      <c r="AM149" s="2">
        <f t="shared" si="440"/>
        <v>0</v>
      </c>
      <c r="AN149" s="2">
        <f t="shared" si="441"/>
        <v>1</v>
      </c>
      <c r="AO149" s="2">
        <f t="shared" si="442"/>
        <v>0</v>
      </c>
      <c r="AP149" s="2">
        <f t="shared" si="443"/>
        <v>0</v>
      </c>
      <c r="AQ149" s="2">
        <f t="shared" si="444"/>
        <v>1</v>
      </c>
      <c r="AR149" s="2">
        <f t="shared" si="445"/>
        <v>0</v>
      </c>
      <c r="AS149" s="2">
        <f t="shared" si="310"/>
        <v>0</v>
      </c>
      <c r="AT149" s="2">
        <f t="shared" si="446"/>
        <v>0</v>
      </c>
      <c r="AU149" s="2">
        <f t="shared" si="447"/>
        <v>1</v>
      </c>
      <c r="AV149" s="2">
        <f t="shared" si="448"/>
        <v>0</v>
      </c>
      <c r="AW149" s="2">
        <f t="shared" si="449"/>
        <v>0</v>
      </c>
      <c r="AX149" s="2">
        <f t="shared" si="450"/>
        <v>0</v>
      </c>
      <c r="AY149" s="2">
        <f t="shared" si="451"/>
        <v>0</v>
      </c>
      <c r="AZ149" s="2">
        <f t="shared" si="452"/>
        <v>0</v>
      </c>
      <c r="BA149" s="2">
        <f t="shared" si="453"/>
        <v>0</v>
      </c>
      <c r="BB149" s="2">
        <f t="shared" si="454"/>
        <v>0</v>
      </c>
      <c r="BC149" s="2">
        <f t="shared" si="455"/>
        <v>0</v>
      </c>
      <c r="BD149" s="2">
        <f t="shared" si="311"/>
        <v>0</v>
      </c>
      <c r="BE149" s="2">
        <f t="shared" si="312"/>
        <v>0</v>
      </c>
      <c r="BF149" s="2">
        <f t="shared" si="313"/>
        <v>0</v>
      </c>
      <c r="BG149" s="2">
        <f t="shared" si="314"/>
        <v>1</v>
      </c>
      <c r="BH149" s="2">
        <f t="shared" si="315"/>
        <v>1</v>
      </c>
      <c r="BI149" s="2">
        <f t="shared" si="316"/>
        <v>0</v>
      </c>
      <c r="BJ149" s="2">
        <f t="shared" si="317"/>
        <v>0</v>
      </c>
      <c r="BK149" s="2">
        <f t="shared" si="318"/>
        <v>0</v>
      </c>
      <c r="BL149" s="2">
        <f t="shared" si="319"/>
        <v>0</v>
      </c>
      <c r="BM149" s="2">
        <f t="shared" si="320"/>
        <v>0</v>
      </c>
      <c r="BN149" s="2">
        <f t="shared" si="321"/>
        <v>0</v>
      </c>
      <c r="BO149" s="2">
        <f t="shared" si="322"/>
        <v>0</v>
      </c>
      <c r="BP149" s="2">
        <f t="shared" si="323"/>
        <v>0</v>
      </c>
      <c r="BQ149" s="2">
        <f t="shared" si="324"/>
        <v>0</v>
      </c>
      <c r="BR149" s="2">
        <f t="shared" si="325"/>
        <v>0</v>
      </c>
      <c r="BS149" s="2">
        <f t="shared" si="326"/>
        <v>0</v>
      </c>
      <c r="BT149" s="2">
        <f t="shared" si="327"/>
        <v>0</v>
      </c>
      <c r="BU149" s="2">
        <f t="shared" si="328"/>
        <v>0</v>
      </c>
      <c r="BV149" s="2">
        <f t="shared" si="329"/>
        <v>0</v>
      </c>
      <c r="BW149" s="2">
        <f t="shared" si="330"/>
        <v>0</v>
      </c>
      <c r="BX149" s="2">
        <f t="shared" si="331"/>
        <v>0</v>
      </c>
      <c r="BY149" s="2">
        <f t="shared" si="332"/>
        <v>0</v>
      </c>
      <c r="BZ149" s="2">
        <f t="shared" si="333"/>
        <v>0</v>
      </c>
      <c r="CA149" s="2">
        <f t="shared" si="334"/>
        <v>0</v>
      </c>
      <c r="CB149" s="2">
        <f t="shared" si="335"/>
        <v>0</v>
      </c>
      <c r="CC149" s="2">
        <f t="shared" si="336"/>
        <v>0</v>
      </c>
      <c r="CD149" s="2">
        <f t="shared" si="337"/>
        <v>1</v>
      </c>
      <c r="CE149" s="2">
        <f t="shared" si="338"/>
        <v>1</v>
      </c>
      <c r="CF149" s="2">
        <f t="shared" si="339"/>
        <v>1</v>
      </c>
      <c r="CG149" s="2">
        <f t="shared" si="340"/>
        <v>0</v>
      </c>
      <c r="CH149" s="2">
        <f t="shared" si="341"/>
        <v>1</v>
      </c>
      <c r="CI149" s="2">
        <f t="shared" si="342"/>
        <v>0</v>
      </c>
      <c r="CJ149" s="2">
        <f t="shared" si="343"/>
        <v>0</v>
      </c>
      <c r="CK149" s="2">
        <f t="shared" si="344"/>
        <v>0</v>
      </c>
      <c r="CL149" s="2">
        <f t="shared" si="345"/>
        <v>1</v>
      </c>
      <c r="CM149" s="2">
        <f t="shared" si="346"/>
        <v>0</v>
      </c>
      <c r="CN149" s="2">
        <f t="shared" si="347"/>
        <v>0</v>
      </c>
      <c r="CO149" s="2">
        <f t="shared" si="348"/>
        <v>0</v>
      </c>
      <c r="CP149" s="2">
        <f t="shared" si="349"/>
        <v>0</v>
      </c>
      <c r="CQ149" s="2">
        <f t="shared" si="350"/>
        <v>0</v>
      </c>
      <c r="CR149" s="2">
        <f t="shared" si="351"/>
        <v>0</v>
      </c>
      <c r="CS149" s="2">
        <f t="shared" si="352"/>
        <v>0</v>
      </c>
      <c r="CT149" s="2">
        <f t="shared" si="353"/>
        <v>0</v>
      </c>
      <c r="CU149" s="2">
        <f t="shared" si="354"/>
        <v>1</v>
      </c>
      <c r="CV149" s="2">
        <f t="shared" si="355"/>
        <v>0</v>
      </c>
      <c r="CW149" s="2">
        <f t="shared" si="356"/>
        <v>0</v>
      </c>
      <c r="CX149" s="2">
        <f t="shared" si="357"/>
        <v>0</v>
      </c>
      <c r="CY149" s="2">
        <f t="shared" si="358"/>
        <v>0</v>
      </c>
      <c r="CZ149" s="2">
        <f t="shared" si="359"/>
        <v>0</v>
      </c>
    </row>
    <row r="150" spans="1:104" ht="151.80000000000001" x14ac:dyDescent="0.3">
      <c r="A150" s="2" t="s">
        <v>606</v>
      </c>
      <c r="B150" s="2" t="s">
        <v>607</v>
      </c>
      <c r="C150" s="2" t="s">
        <v>603</v>
      </c>
      <c r="D150" s="3" t="s">
        <v>622</v>
      </c>
      <c r="E150" s="2" t="s">
        <v>5</v>
      </c>
      <c r="F150" s="2">
        <f t="shared" si="424"/>
        <v>1</v>
      </c>
      <c r="G150" s="2">
        <f t="shared" si="425"/>
        <v>0</v>
      </c>
      <c r="H150" s="2">
        <f t="shared" si="426"/>
        <v>0</v>
      </c>
      <c r="I150" s="2">
        <f t="shared" si="427"/>
        <v>0</v>
      </c>
      <c r="J150" s="2">
        <f t="shared" si="428"/>
        <v>0</v>
      </c>
      <c r="K150" s="2">
        <f t="shared" si="429"/>
        <v>0</v>
      </c>
      <c r="L150" s="2">
        <f t="shared" si="430"/>
        <v>0</v>
      </c>
      <c r="M150" s="2">
        <f t="shared" si="431"/>
        <v>0</v>
      </c>
      <c r="N150" s="2" t="s">
        <v>605</v>
      </c>
      <c r="O150" s="2" t="s">
        <v>604</v>
      </c>
      <c r="P150" s="2" t="s">
        <v>618</v>
      </c>
      <c r="S150" s="2" t="s">
        <v>63</v>
      </c>
      <c r="U150" s="2" t="s">
        <v>1200</v>
      </c>
      <c r="V150" s="2" t="s">
        <v>1239</v>
      </c>
      <c r="W150" s="2" t="s">
        <v>81</v>
      </c>
      <c r="X150" s="2" t="s">
        <v>120</v>
      </c>
      <c r="Y150" s="2">
        <f t="shared" si="304"/>
        <v>1</v>
      </c>
      <c r="Z150" s="2">
        <f t="shared" si="305"/>
        <v>1</v>
      </c>
      <c r="AA150" s="2">
        <f t="shared" si="306"/>
        <v>1</v>
      </c>
      <c r="AB150" s="2">
        <f t="shared" si="307"/>
        <v>0</v>
      </c>
      <c r="AC150" s="2">
        <f t="shared" si="308"/>
        <v>0</v>
      </c>
      <c r="AD150" s="2">
        <f t="shared" si="432"/>
        <v>1</v>
      </c>
      <c r="AE150" s="2">
        <f t="shared" si="309"/>
        <v>1</v>
      </c>
      <c r="AF150" s="2">
        <f t="shared" si="433"/>
        <v>0</v>
      </c>
      <c r="AG150" s="2">
        <f t="shared" si="434"/>
        <v>0</v>
      </c>
      <c r="AH150" s="2">
        <f t="shared" si="435"/>
        <v>0</v>
      </c>
      <c r="AI150" s="2">
        <f t="shared" si="436"/>
        <v>0</v>
      </c>
      <c r="AJ150" s="2">
        <f t="shared" si="437"/>
        <v>0</v>
      </c>
      <c r="AK150" s="2">
        <f t="shared" si="438"/>
        <v>0</v>
      </c>
      <c r="AL150" s="2">
        <f t="shared" si="439"/>
        <v>1</v>
      </c>
      <c r="AM150" s="2">
        <f t="shared" si="440"/>
        <v>0</v>
      </c>
      <c r="AN150" s="2">
        <f t="shared" si="441"/>
        <v>1</v>
      </c>
      <c r="AO150" s="2">
        <f t="shared" si="442"/>
        <v>0</v>
      </c>
      <c r="AP150" s="2">
        <f t="shared" si="443"/>
        <v>0</v>
      </c>
      <c r="AQ150" s="2">
        <f t="shared" si="444"/>
        <v>0</v>
      </c>
      <c r="AR150" s="2">
        <f t="shared" si="445"/>
        <v>0</v>
      </c>
      <c r="AS150" s="2">
        <f t="shared" si="310"/>
        <v>0</v>
      </c>
      <c r="AT150" s="2">
        <f t="shared" si="446"/>
        <v>1</v>
      </c>
      <c r="AU150" s="2">
        <f t="shared" si="447"/>
        <v>0</v>
      </c>
      <c r="AV150" s="2">
        <f t="shared" si="448"/>
        <v>0</v>
      </c>
      <c r="AW150" s="2">
        <f t="shared" si="449"/>
        <v>0</v>
      </c>
      <c r="AX150" s="2">
        <f t="shared" si="450"/>
        <v>1</v>
      </c>
      <c r="AY150" s="2">
        <f t="shared" si="451"/>
        <v>0</v>
      </c>
      <c r="AZ150" s="2">
        <f t="shared" si="452"/>
        <v>0</v>
      </c>
      <c r="BA150" s="2">
        <f t="shared" si="453"/>
        <v>0</v>
      </c>
      <c r="BB150" s="2">
        <f t="shared" si="454"/>
        <v>0</v>
      </c>
      <c r="BC150" s="2">
        <f t="shared" si="455"/>
        <v>1</v>
      </c>
      <c r="BD150" s="2">
        <f t="shared" si="311"/>
        <v>0</v>
      </c>
      <c r="BE150" s="2">
        <f t="shared" si="312"/>
        <v>1</v>
      </c>
      <c r="BF150" s="2">
        <f t="shared" si="313"/>
        <v>0</v>
      </c>
      <c r="BG150" s="2">
        <f t="shared" si="314"/>
        <v>1</v>
      </c>
      <c r="BH150" s="2">
        <f t="shared" si="315"/>
        <v>1</v>
      </c>
      <c r="BI150" s="2">
        <f t="shared" si="316"/>
        <v>0</v>
      </c>
      <c r="BJ150" s="2">
        <f t="shared" si="317"/>
        <v>0</v>
      </c>
      <c r="BK150" s="2">
        <f t="shared" si="318"/>
        <v>1</v>
      </c>
      <c r="BL150" s="2">
        <f t="shared" si="319"/>
        <v>0</v>
      </c>
      <c r="BM150" s="2">
        <f t="shared" si="320"/>
        <v>1</v>
      </c>
      <c r="BN150" s="2">
        <f t="shared" si="321"/>
        <v>0</v>
      </c>
      <c r="BO150" s="2">
        <f t="shared" si="322"/>
        <v>0</v>
      </c>
      <c r="BP150" s="2">
        <f t="shared" si="323"/>
        <v>0</v>
      </c>
      <c r="BQ150" s="2">
        <f t="shared" si="324"/>
        <v>0</v>
      </c>
      <c r="BR150" s="2">
        <f t="shared" si="325"/>
        <v>0</v>
      </c>
      <c r="BS150" s="2">
        <f t="shared" si="326"/>
        <v>1</v>
      </c>
      <c r="BT150" s="2">
        <f t="shared" si="327"/>
        <v>1</v>
      </c>
      <c r="BU150" s="2">
        <f t="shared" si="328"/>
        <v>0</v>
      </c>
      <c r="BV150" s="2">
        <f t="shared" si="329"/>
        <v>0</v>
      </c>
      <c r="BW150" s="2">
        <f t="shared" si="330"/>
        <v>0</v>
      </c>
      <c r="BX150" s="2">
        <f t="shared" si="331"/>
        <v>0</v>
      </c>
      <c r="BY150" s="2">
        <f t="shared" si="332"/>
        <v>0</v>
      </c>
      <c r="BZ150" s="2">
        <f t="shared" si="333"/>
        <v>0</v>
      </c>
      <c r="CA150" s="2">
        <f t="shared" si="334"/>
        <v>0</v>
      </c>
      <c r="CB150" s="2">
        <f t="shared" si="335"/>
        <v>1</v>
      </c>
      <c r="CC150" s="2">
        <f t="shared" si="336"/>
        <v>0</v>
      </c>
      <c r="CD150" s="2">
        <f t="shared" si="337"/>
        <v>0</v>
      </c>
      <c r="CE150" s="2">
        <f t="shared" si="338"/>
        <v>0</v>
      </c>
      <c r="CF150" s="2">
        <f t="shared" si="339"/>
        <v>1</v>
      </c>
      <c r="CG150" s="2">
        <f t="shared" si="340"/>
        <v>0</v>
      </c>
      <c r="CH150" s="2">
        <f t="shared" si="341"/>
        <v>0</v>
      </c>
      <c r="CI150" s="2">
        <f t="shared" si="342"/>
        <v>0</v>
      </c>
      <c r="CJ150" s="2">
        <f t="shared" si="343"/>
        <v>0</v>
      </c>
      <c r="CK150" s="2">
        <f t="shared" si="344"/>
        <v>0</v>
      </c>
      <c r="CL150" s="2">
        <f t="shared" si="345"/>
        <v>0</v>
      </c>
      <c r="CM150" s="2">
        <f t="shared" si="346"/>
        <v>0</v>
      </c>
      <c r="CN150" s="2">
        <f t="shared" si="347"/>
        <v>0</v>
      </c>
      <c r="CO150" s="2">
        <f t="shared" si="348"/>
        <v>0</v>
      </c>
      <c r="CP150" s="2">
        <f t="shared" si="349"/>
        <v>0</v>
      </c>
      <c r="CQ150" s="2">
        <f t="shared" si="350"/>
        <v>0</v>
      </c>
      <c r="CR150" s="2">
        <f t="shared" si="351"/>
        <v>0</v>
      </c>
      <c r="CS150" s="2">
        <f t="shared" si="352"/>
        <v>0</v>
      </c>
      <c r="CT150" s="2">
        <f t="shared" si="353"/>
        <v>0</v>
      </c>
      <c r="CU150" s="2">
        <f t="shared" si="354"/>
        <v>0</v>
      </c>
      <c r="CV150" s="2">
        <f t="shared" si="355"/>
        <v>0</v>
      </c>
      <c r="CW150" s="2">
        <f t="shared" si="356"/>
        <v>0</v>
      </c>
      <c r="CX150" s="2">
        <f t="shared" si="357"/>
        <v>0</v>
      </c>
      <c r="CY150" s="2">
        <f t="shared" si="358"/>
        <v>0</v>
      </c>
      <c r="CZ150" s="2">
        <f t="shared" si="359"/>
        <v>0</v>
      </c>
    </row>
    <row r="151" spans="1:104" ht="138" x14ac:dyDescent="0.3">
      <c r="A151" s="2" t="s">
        <v>608</v>
      </c>
      <c r="B151" s="2" t="s">
        <v>609</v>
      </c>
      <c r="C151" s="2" t="s">
        <v>603</v>
      </c>
      <c r="D151" s="4" t="s">
        <v>623</v>
      </c>
      <c r="E151" s="2" t="s">
        <v>5</v>
      </c>
      <c r="F151" s="2">
        <f t="shared" si="424"/>
        <v>1</v>
      </c>
      <c r="G151" s="2">
        <f t="shared" si="425"/>
        <v>0</v>
      </c>
      <c r="H151" s="2">
        <f t="shared" si="426"/>
        <v>0</v>
      </c>
      <c r="I151" s="2">
        <f t="shared" si="427"/>
        <v>0</v>
      </c>
      <c r="J151" s="2">
        <f t="shared" si="428"/>
        <v>0</v>
      </c>
      <c r="K151" s="2">
        <f t="shared" si="429"/>
        <v>0</v>
      </c>
      <c r="L151" s="2">
        <f t="shared" si="430"/>
        <v>0</v>
      </c>
      <c r="M151" s="2">
        <f t="shared" si="431"/>
        <v>0</v>
      </c>
      <c r="N151" s="2" t="s">
        <v>610</v>
      </c>
      <c r="O151" s="2" t="s">
        <v>604</v>
      </c>
      <c r="S151" s="2" t="s">
        <v>63</v>
      </c>
      <c r="U151" s="2" t="s">
        <v>1200</v>
      </c>
      <c r="V151" s="2" t="s">
        <v>1239</v>
      </c>
      <c r="W151" s="2" t="s">
        <v>81</v>
      </c>
      <c r="X151" s="2" t="s">
        <v>120</v>
      </c>
      <c r="Y151" s="2">
        <f t="shared" si="304"/>
        <v>1</v>
      </c>
      <c r="Z151" s="2">
        <f t="shared" si="305"/>
        <v>1</v>
      </c>
      <c r="AA151" s="2">
        <f t="shared" si="306"/>
        <v>0</v>
      </c>
      <c r="AB151" s="2">
        <f t="shared" si="307"/>
        <v>0</v>
      </c>
      <c r="AC151" s="2">
        <f t="shared" si="308"/>
        <v>0</v>
      </c>
      <c r="AD151" s="2">
        <f t="shared" si="432"/>
        <v>1</v>
      </c>
      <c r="AE151" s="2">
        <f t="shared" si="309"/>
        <v>1</v>
      </c>
      <c r="AF151" s="2">
        <f t="shared" si="433"/>
        <v>0</v>
      </c>
      <c r="AG151" s="2">
        <f t="shared" si="434"/>
        <v>0</v>
      </c>
      <c r="AH151" s="2">
        <f t="shared" si="435"/>
        <v>0</v>
      </c>
      <c r="AI151" s="2">
        <f t="shared" si="436"/>
        <v>0</v>
      </c>
      <c r="AJ151" s="2">
        <f t="shared" si="437"/>
        <v>0</v>
      </c>
      <c r="AK151" s="2">
        <f t="shared" si="438"/>
        <v>0</v>
      </c>
      <c r="AL151" s="2">
        <f t="shared" si="439"/>
        <v>1</v>
      </c>
      <c r="AM151" s="2">
        <f t="shared" si="440"/>
        <v>0</v>
      </c>
      <c r="AN151" s="2">
        <f t="shared" si="441"/>
        <v>1</v>
      </c>
      <c r="AO151" s="2">
        <f t="shared" si="442"/>
        <v>0</v>
      </c>
      <c r="AP151" s="2">
        <f t="shared" si="443"/>
        <v>0</v>
      </c>
      <c r="AQ151" s="2">
        <f t="shared" si="444"/>
        <v>0</v>
      </c>
      <c r="AR151" s="2">
        <f t="shared" si="445"/>
        <v>0</v>
      </c>
      <c r="AS151" s="2">
        <f t="shared" si="310"/>
        <v>0</v>
      </c>
      <c r="AT151" s="2">
        <f t="shared" si="446"/>
        <v>1</v>
      </c>
      <c r="AU151" s="2">
        <f t="shared" si="447"/>
        <v>0</v>
      </c>
      <c r="AV151" s="2">
        <f t="shared" si="448"/>
        <v>0</v>
      </c>
      <c r="AW151" s="2">
        <f t="shared" si="449"/>
        <v>0</v>
      </c>
      <c r="AX151" s="2">
        <f t="shared" si="450"/>
        <v>1</v>
      </c>
      <c r="AY151" s="2">
        <f t="shared" si="451"/>
        <v>0</v>
      </c>
      <c r="AZ151" s="2">
        <f t="shared" si="452"/>
        <v>0</v>
      </c>
      <c r="BA151" s="2">
        <f t="shared" si="453"/>
        <v>0</v>
      </c>
      <c r="BB151" s="2">
        <f t="shared" si="454"/>
        <v>0</v>
      </c>
      <c r="BC151" s="2">
        <f t="shared" si="455"/>
        <v>1</v>
      </c>
      <c r="BD151" s="2">
        <f t="shared" si="311"/>
        <v>0</v>
      </c>
      <c r="BE151" s="2">
        <f t="shared" si="312"/>
        <v>0</v>
      </c>
      <c r="BF151" s="2">
        <f t="shared" si="313"/>
        <v>0</v>
      </c>
      <c r="BG151" s="2">
        <f t="shared" si="314"/>
        <v>1</v>
      </c>
      <c r="BH151" s="2">
        <f t="shared" si="315"/>
        <v>1</v>
      </c>
      <c r="BI151" s="2">
        <f t="shared" si="316"/>
        <v>0</v>
      </c>
      <c r="BJ151" s="2">
        <f t="shared" si="317"/>
        <v>0</v>
      </c>
      <c r="BK151" s="2">
        <f t="shared" si="318"/>
        <v>0</v>
      </c>
      <c r="BL151" s="2">
        <f t="shared" si="319"/>
        <v>0</v>
      </c>
      <c r="BM151" s="2">
        <f t="shared" si="320"/>
        <v>1</v>
      </c>
      <c r="BN151" s="2">
        <f t="shared" si="321"/>
        <v>0</v>
      </c>
      <c r="BO151" s="2">
        <f t="shared" si="322"/>
        <v>0</v>
      </c>
      <c r="BP151" s="2">
        <f t="shared" si="323"/>
        <v>0</v>
      </c>
      <c r="BQ151" s="2">
        <f t="shared" si="324"/>
        <v>0</v>
      </c>
      <c r="BR151" s="2">
        <f t="shared" si="325"/>
        <v>0</v>
      </c>
      <c r="BS151" s="2">
        <f t="shared" si="326"/>
        <v>0</v>
      </c>
      <c r="BT151" s="2">
        <f t="shared" si="327"/>
        <v>0</v>
      </c>
      <c r="BU151" s="2">
        <f t="shared" si="328"/>
        <v>0</v>
      </c>
      <c r="BV151" s="2">
        <f t="shared" si="329"/>
        <v>0</v>
      </c>
      <c r="BW151" s="2">
        <f t="shared" si="330"/>
        <v>0</v>
      </c>
      <c r="BX151" s="2">
        <f t="shared" si="331"/>
        <v>0</v>
      </c>
      <c r="BY151" s="2">
        <f t="shared" si="332"/>
        <v>0</v>
      </c>
      <c r="BZ151" s="2">
        <f t="shared" si="333"/>
        <v>0</v>
      </c>
      <c r="CA151" s="2">
        <f t="shared" si="334"/>
        <v>0</v>
      </c>
      <c r="CB151" s="2">
        <f t="shared" si="335"/>
        <v>1</v>
      </c>
      <c r="CC151" s="2">
        <f t="shared" si="336"/>
        <v>0</v>
      </c>
      <c r="CD151" s="2">
        <f t="shared" si="337"/>
        <v>0</v>
      </c>
      <c r="CE151" s="2">
        <f t="shared" si="338"/>
        <v>0</v>
      </c>
      <c r="CF151" s="2">
        <f t="shared" si="339"/>
        <v>1</v>
      </c>
      <c r="CG151" s="2">
        <f t="shared" si="340"/>
        <v>0</v>
      </c>
      <c r="CH151" s="2">
        <f t="shared" si="341"/>
        <v>0</v>
      </c>
      <c r="CI151" s="2">
        <f t="shared" si="342"/>
        <v>0</v>
      </c>
      <c r="CJ151" s="2">
        <f t="shared" si="343"/>
        <v>0</v>
      </c>
      <c r="CK151" s="2">
        <f t="shared" si="344"/>
        <v>0</v>
      </c>
      <c r="CL151" s="2">
        <f t="shared" si="345"/>
        <v>0</v>
      </c>
      <c r="CM151" s="2">
        <f t="shared" si="346"/>
        <v>0</v>
      </c>
      <c r="CN151" s="2">
        <f t="shared" si="347"/>
        <v>0</v>
      </c>
      <c r="CO151" s="2">
        <f t="shared" si="348"/>
        <v>0</v>
      </c>
      <c r="CP151" s="2">
        <f t="shared" si="349"/>
        <v>0</v>
      </c>
      <c r="CQ151" s="2">
        <f t="shared" si="350"/>
        <v>0</v>
      </c>
      <c r="CR151" s="2">
        <f t="shared" si="351"/>
        <v>0</v>
      </c>
      <c r="CS151" s="2">
        <f t="shared" si="352"/>
        <v>0</v>
      </c>
      <c r="CT151" s="2">
        <f t="shared" si="353"/>
        <v>0</v>
      </c>
      <c r="CU151" s="2">
        <f t="shared" si="354"/>
        <v>0</v>
      </c>
      <c r="CV151" s="2">
        <f t="shared" si="355"/>
        <v>0</v>
      </c>
      <c r="CW151" s="2">
        <f t="shared" si="356"/>
        <v>0</v>
      </c>
      <c r="CX151" s="2">
        <f t="shared" si="357"/>
        <v>0</v>
      </c>
      <c r="CY151" s="2">
        <f t="shared" si="358"/>
        <v>0</v>
      </c>
      <c r="CZ151" s="2">
        <f t="shared" si="359"/>
        <v>0</v>
      </c>
    </row>
    <row r="152" spans="1:104" ht="110.4" x14ac:dyDescent="0.3">
      <c r="A152" s="2" t="s">
        <v>612</v>
      </c>
      <c r="B152" s="2" t="s">
        <v>613</v>
      </c>
      <c r="C152" s="2" t="s">
        <v>603</v>
      </c>
      <c r="D152" s="2" t="s">
        <v>624</v>
      </c>
      <c r="E152" s="2" t="s">
        <v>5</v>
      </c>
      <c r="F152" s="2">
        <f t="shared" si="424"/>
        <v>1</v>
      </c>
      <c r="G152" s="2">
        <f t="shared" si="425"/>
        <v>0</v>
      </c>
      <c r="H152" s="2">
        <f t="shared" si="426"/>
        <v>0</v>
      </c>
      <c r="I152" s="2">
        <f t="shared" si="427"/>
        <v>0</v>
      </c>
      <c r="J152" s="2">
        <f t="shared" si="428"/>
        <v>0</v>
      </c>
      <c r="K152" s="2">
        <f t="shared" si="429"/>
        <v>0</v>
      </c>
      <c r="L152" s="2">
        <f t="shared" si="430"/>
        <v>0</v>
      </c>
      <c r="M152" s="2">
        <f t="shared" si="431"/>
        <v>0</v>
      </c>
      <c r="N152" s="2" t="s">
        <v>44</v>
      </c>
      <c r="O152" s="2" t="s">
        <v>611</v>
      </c>
      <c r="P152" s="2" t="s">
        <v>139</v>
      </c>
      <c r="S152" s="2" t="s">
        <v>63</v>
      </c>
      <c r="U152" s="2" t="s">
        <v>1200</v>
      </c>
      <c r="V152" s="2" t="s">
        <v>1239</v>
      </c>
      <c r="W152" s="2" t="s">
        <v>81</v>
      </c>
      <c r="X152" s="2" t="s">
        <v>89</v>
      </c>
      <c r="Y152" s="2">
        <f t="shared" si="304"/>
        <v>1</v>
      </c>
      <c r="Z152" s="2">
        <f t="shared" si="305"/>
        <v>1</v>
      </c>
      <c r="AA152" s="2">
        <f t="shared" si="306"/>
        <v>1</v>
      </c>
      <c r="AB152" s="2">
        <f t="shared" si="307"/>
        <v>0</v>
      </c>
      <c r="AC152" s="2">
        <f t="shared" si="308"/>
        <v>0</v>
      </c>
      <c r="AD152" s="2">
        <f t="shared" si="432"/>
        <v>1</v>
      </c>
      <c r="AE152" s="2">
        <f t="shared" si="309"/>
        <v>1</v>
      </c>
      <c r="AF152" s="2">
        <f t="shared" si="433"/>
        <v>0</v>
      </c>
      <c r="AG152" s="2">
        <f t="shared" si="434"/>
        <v>0</v>
      </c>
      <c r="AH152" s="2">
        <f t="shared" si="435"/>
        <v>0</v>
      </c>
      <c r="AI152" s="2">
        <f t="shared" si="436"/>
        <v>0</v>
      </c>
      <c r="AJ152" s="2">
        <f t="shared" si="437"/>
        <v>0</v>
      </c>
      <c r="AK152" s="2">
        <f t="shared" si="438"/>
        <v>0</v>
      </c>
      <c r="AL152" s="2">
        <f t="shared" si="439"/>
        <v>1</v>
      </c>
      <c r="AM152" s="2">
        <f t="shared" si="440"/>
        <v>0</v>
      </c>
      <c r="AN152" s="2">
        <f t="shared" si="441"/>
        <v>1</v>
      </c>
      <c r="AO152" s="2">
        <f t="shared" si="442"/>
        <v>0</v>
      </c>
      <c r="AP152" s="2">
        <f t="shared" si="443"/>
        <v>0</v>
      </c>
      <c r="AQ152" s="2">
        <f t="shared" si="444"/>
        <v>0</v>
      </c>
      <c r="AR152" s="2">
        <f t="shared" si="445"/>
        <v>0</v>
      </c>
      <c r="AS152" s="2">
        <f t="shared" si="310"/>
        <v>0</v>
      </c>
      <c r="AT152" s="2">
        <f t="shared" si="446"/>
        <v>1</v>
      </c>
      <c r="AU152" s="2">
        <f t="shared" si="447"/>
        <v>0</v>
      </c>
      <c r="AV152" s="2">
        <f t="shared" si="448"/>
        <v>0</v>
      </c>
      <c r="AW152" s="2">
        <f t="shared" si="449"/>
        <v>0</v>
      </c>
      <c r="AX152" s="2">
        <f t="shared" si="450"/>
        <v>0</v>
      </c>
      <c r="AY152" s="2">
        <f t="shared" si="451"/>
        <v>0</v>
      </c>
      <c r="AZ152" s="2">
        <f t="shared" si="452"/>
        <v>0</v>
      </c>
      <c r="BA152" s="2">
        <f t="shared" si="453"/>
        <v>0</v>
      </c>
      <c r="BB152" s="2">
        <f t="shared" si="454"/>
        <v>0</v>
      </c>
      <c r="BC152" s="2">
        <f t="shared" si="455"/>
        <v>1</v>
      </c>
      <c r="BD152" s="2">
        <f t="shared" si="311"/>
        <v>0</v>
      </c>
      <c r="BE152" s="2">
        <f t="shared" si="312"/>
        <v>0</v>
      </c>
      <c r="BF152" s="2">
        <f t="shared" si="313"/>
        <v>0</v>
      </c>
      <c r="BG152" s="2">
        <f t="shared" si="314"/>
        <v>0</v>
      </c>
      <c r="BH152" s="2">
        <f t="shared" si="315"/>
        <v>1</v>
      </c>
      <c r="BI152" s="2">
        <f t="shared" si="316"/>
        <v>0</v>
      </c>
      <c r="BJ152" s="2">
        <f t="shared" si="317"/>
        <v>0</v>
      </c>
      <c r="BK152" s="2">
        <f t="shared" si="318"/>
        <v>0</v>
      </c>
      <c r="BL152" s="2">
        <f t="shared" si="319"/>
        <v>0</v>
      </c>
      <c r="BM152" s="2">
        <f t="shared" si="320"/>
        <v>0</v>
      </c>
      <c r="BN152" s="2">
        <f t="shared" si="321"/>
        <v>0</v>
      </c>
      <c r="BO152" s="2">
        <f t="shared" si="322"/>
        <v>0</v>
      </c>
      <c r="BP152" s="2">
        <f t="shared" si="323"/>
        <v>0</v>
      </c>
      <c r="BQ152" s="2">
        <f t="shared" si="324"/>
        <v>0</v>
      </c>
      <c r="BR152" s="2">
        <f t="shared" si="325"/>
        <v>1</v>
      </c>
      <c r="BS152" s="2">
        <f t="shared" si="326"/>
        <v>0</v>
      </c>
      <c r="BT152" s="2">
        <f t="shared" si="327"/>
        <v>0</v>
      </c>
      <c r="BU152" s="2">
        <f t="shared" si="328"/>
        <v>0</v>
      </c>
      <c r="BV152" s="2">
        <f t="shared" si="329"/>
        <v>0</v>
      </c>
      <c r="BW152" s="2">
        <f t="shared" si="330"/>
        <v>0</v>
      </c>
      <c r="BX152" s="2">
        <f t="shared" si="331"/>
        <v>0</v>
      </c>
      <c r="BY152" s="2">
        <f t="shared" si="332"/>
        <v>0</v>
      </c>
      <c r="BZ152" s="2">
        <f t="shared" si="333"/>
        <v>1</v>
      </c>
      <c r="CA152" s="2">
        <f t="shared" si="334"/>
        <v>1</v>
      </c>
      <c r="CB152" s="2">
        <f t="shared" si="335"/>
        <v>0</v>
      </c>
      <c r="CC152" s="2">
        <f t="shared" si="336"/>
        <v>0</v>
      </c>
      <c r="CD152" s="2">
        <f t="shared" si="337"/>
        <v>0</v>
      </c>
      <c r="CE152" s="2">
        <f t="shared" si="338"/>
        <v>0</v>
      </c>
      <c r="CF152" s="2">
        <f t="shared" si="339"/>
        <v>1</v>
      </c>
      <c r="CG152" s="2">
        <f t="shared" si="340"/>
        <v>0</v>
      </c>
      <c r="CH152" s="2">
        <f t="shared" si="341"/>
        <v>0</v>
      </c>
      <c r="CI152" s="2">
        <f t="shared" si="342"/>
        <v>0</v>
      </c>
      <c r="CJ152" s="2">
        <f t="shared" si="343"/>
        <v>0</v>
      </c>
      <c r="CK152" s="2">
        <f t="shared" si="344"/>
        <v>0</v>
      </c>
      <c r="CL152" s="2">
        <f t="shared" si="345"/>
        <v>0</v>
      </c>
      <c r="CM152" s="2">
        <f t="shared" si="346"/>
        <v>0</v>
      </c>
      <c r="CN152" s="2">
        <f t="shared" si="347"/>
        <v>0</v>
      </c>
      <c r="CO152" s="2">
        <f t="shared" si="348"/>
        <v>0</v>
      </c>
      <c r="CP152" s="2">
        <f t="shared" si="349"/>
        <v>0</v>
      </c>
      <c r="CQ152" s="2">
        <f t="shared" si="350"/>
        <v>0</v>
      </c>
      <c r="CR152" s="2">
        <f t="shared" si="351"/>
        <v>0</v>
      </c>
      <c r="CS152" s="2">
        <f t="shared" si="352"/>
        <v>0</v>
      </c>
      <c r="CT152" s="2">
        <f t="shared" si="353"/>
        <v>0</v>
      </c>
      <c r="CU152" s="2">
        <f t="shared" si="354"/>
        <v>0</v>
      </c>
      <c r="CV152" s="2">
        <f t="shared" si="355"/>
        <v>0</v>
      </c>
      <c r="CW152" s="2">
        <f t="shared" si="356"/>
        <v>0</v>
      </c>
      <c r="CX152" s="2">
        <f t="shared" si="357"/>
        <v>0</v>
      </c>
      <c r="CY152" s="2">
        <f t="shared" si="358"/>
        <v>0</v>
      </c>
      <c r="CZ152" s="2">
        <f t="shared" si="359"/>
        <v>0</v>
      </c>
    </row>
    <row r="153" spans="1:104" ht="82.8" x14ac:dyDescent="0.3">
      <c r="A153" s="2" t="s">
        <v>614</v>
      </c>
      <c r="B153" s="2" t="s">
        <v>615</v>
      </c>
      <c r="C153" s="2" t="s">
        <v>603</v>
      </c>
      <c r="D153" s="2" t="s">
        <v>625</v>
      </c>
      <c r="E153" s="2" t="s">
        <v>5</v>
      </c>
      <c r="F153" s="2">
        <f t="shared" ref="F153:F158" si="456">IF(ISNUMBER(SEARCH("Energy", E153)), 1, 0)</f>
        <v>1</v>
      </c>
      <c r="G153" s="2">
        <f t="shared" ref="G153:G158" si="457">IF(ISNUMBER(SEARCH("Housing", E153)), 1, 0)</f>
        <v>0</v>
      </c>
      <c r="H153" s="2">
        <f t="shared" ref="H153:H158" si="458">IF(ISNUMBER(SEARCH("Mobility", E153)), 1, 0)</f>
        <v>0</v>
      </c>
      <c r="I153" s="2">
        <f t="shared" ref="I153:I158" si="459">IF(ISNUMBER(SEARCH("Industry", E153)), 1, 0)</f>
        <v>0</v>
      </c>
      <c r="J153" s="2">
        <f t="shared" ref="J153:J158" si="460">IF(ISNUMBER(SEARCH("Agri", E153)), 1, 0)</f>
        <v>0</v>
      </c>
      <c r="K153" s="2">
        <f t="shared" ref="K153:K158" si="461">IF(ISNUMBER(SEARCH("LULUCF", E153)), 1, 0)</f>
        <v>0</v>
      </c>
      <c r="L153" s="2">
        <f t="shared" ref="L153:L158" si="462">IF(OR(ISNUMBER(SEARCH("Waste", E153)), ISNUMBER(SEARCH("Other", E153))), 1, 0)</f>
        <v>0</v>
      </c>
      <c r="M153" s="2">
        <f t="shared" ref="M153:M158" si="463">IF(ISNUMBER(SEARCH("Cross", E153)), 1, 0)</f>
        <v>0</v>
      </c>
      <c r="N153" s="2" t="s">
        <v>200</v>
      </c>
      <c r="O153" s="2" t="s">
        <v>26</v>
      </c>
      <c r="P153" s="2" t="s">
        <v>27</v>
      </c>
      <c r="S153" s="2" t="s">
        <v>63</v>
      </c>
      <c r="U153" s="2" t="s">
        <v>1200</v>
      </c>
      <c r="V153" s="2" t="s">
        <v>1239</v>
      </c>
      <c r="W153" s="2" t="s">
        <v>81</v>
      </c>
      <c r="X153" s="2" t="s">
        <v>89</v>
      </c>
      <c r="Y153" s="2">
        <f t="shared" si="304"/>
        <v>1</v>
      </c>
      <c r="Z153" s="2">
        <f t="shared" si="305"/>
        <v>1</v>
      </c>
      <c r="AA153" s="2">
        <f t="shared" si="306"/>
        <v>1</v>
      </c>
      <c r="AB153" s="2">
        <f t="shared" si="307"/>
        <v>0</v>
      </c>
      <c r="AC153" s="2">
        <f t="shared" si="308"/>
        <v>0</v>
      </c>
      <c r="AD153" s="2">
        <f t="shared" ref="AD153:AD158" si="464">IF(S153="Direct", 1, 0)</f>
        <v>1</v>
      </c>
      <c r="AE153" s="2">
        <f t="shared" si="309"/>
        <v>1</v>
      </c>
      <c r="AF153" s="2">
        <f t="shared" ref="AF153:AF158" si="465">IF(ISNUMBER(SEARCH("Population", T153)), 1, 0)</f>
        <v>0</v>
      </c>
      <c r="AG153" s="2">
        <f t="shared" ref="AG153:AG158" si="466">IF(ISNUMBER(SEARCH("Sufficiency", T153)), 1, 0)</f>
        <v>0</v>
      </c>
      <c r="AH153" s="2">
        <f t="shared" ref="AH153:AH158" si="467">IF(ISNUMBER(SEARCH("Efficiency", T153)), 1, 0)</f>
        <v>0</v>
      </c>
      <c r="AI153" s="2">
        <f t="shared" ref="AI153:AI158" si="468">IF(ISNUMBER(SEARCH("Consistency", T153)), 1, 0)</f>
        <v>0</v>
      </c>
      <c r="AJ153" s="2">
        <f t="shared" ref="AJ153:AJ158" si="469">IF(ISNUMBER(SEARCH("Regeneration", T153)), 1, 0)</f>
        <v>0</v>
      </c>
      <c r="AK153" s="2">
        <f t="shared" ref="AK153:AK158" si="470">IF(ISNUMBER(SEARCH("Population", U153)), 1, 0)</f>
        <v>0</v>
      </c>
      <c r="AL153" s="2">
        <f t="shared" ref="AL153:AL158" si="471">IF(ISNUMBER(SEARCH("targeted", U153)), 1, 0)</f>
        <v>1</v>
      </c>
      <c r="AM153" s="2">
        <f t="shared" ref="AM153:AM158" si="472">IF(ISNUMBER(SEARCH("direct", U153)), 1, 0)</f>
        <v>0</v>
      </c>
      <c r="AN153" s="2">
        <f t="shared" ref="AN153:AN158" si="473">IF(ISNUMBER(SEARCH("mediated", U153)), 1, 0)</f>
        <v>1</v>
      </c>
      <c r="AO153" s="2">
        <f t="shared" ref="AO153:AO158" si="474">IF(ISNUMBER(SEARCH("equalization", U153)), 1, 0)</f>
        <v>0</v>
      </c>
      <c r="AP153" s="2">
        <f t="shared" ref="AP153:AP158" si="475">IF(ISNUMBER(SEARCH("eco-efficiency", U153)), 1, 0)</f>
        <v>0</v>
      </c>
      <c r="AQ153" s="2">
        <f t="shared" ref="AQ153:AQ158" si="476">IF(ISNUMBER(SEARCH("impact", U153)), 1, 0)</f>
        <v>0</v>
      </c>
      <c r="AR153" s="2">
        <f t="shared" ref="AR153:AR158" si="477">IF(ISNUMBER(SEARCH("goals", W153)), 1, 0)</f>
        <v>0</v>
      </c>
      <c r="AS153" s="2">
        <f t="shared" si="310"/>
        <v>0</v>
      </c>
      <c r="AT153" s="2">
        <f t="shared" ref="AT153:AT158" si="478">IF(ISNUMBER(SEARCH("structural change", W153)), 1, 0)</f>
        <v>1</v>
      </c>
      <c r="AU153" s="2">
        <f t="shared" ref="AU153:AU158" si="479">IF(ISNUMBER(SEARCH("transfer of responsibility", X153)), 1, 0)</f>
        <v>0</v>
      </c>
      <c r="AV153" s="2">
        <f t="shared" ref="AV153:AV158" si="480">IF(ISNUMBER(SEARCH("international competition", X153)), 1, 0)</f>
        <v>0</v>
      </c>
      <c r="AW153" s="2">
        <f t="shared" ref="AW153:AW158" si="481">IF(ISNUMBER(SEARCH("legal form", X153)), 1, 0)</f>
        <v>0</v>
      </c>
      <c r="AX153" s="2">
        <f t="shared" ref="AX153:AX158" si="482">IF(ISNUMBER(SEARCH("infrastructure", X153)), 1, 0)</f>
        <v>0</v>
      </c>
      <c r="AY153" s="2">
        <f t="shared" ref="AY153:AY158" si="483">IF(ISNUMBER(SEARCH("property", X153)), 1, 0)</f>
        <v>0</v>
      </c>
      <c r="AZ153" s="2">
        <f t="shared" ref="AZ153:AZ158" si="484">IF(ISNUMBER(SEARCH("markets", X153)), 1, 0)</f>
        <v>0</v>
      </c>
      <c r="BA153" s="2">
        <f t="shared" ref="BA153:BA158" si="485">IF(ISNUMBER(SEARCH("Transformation governance", X153)), 1, 0)</f>
        <v>0</v>
      </c>
      <c r="BB153" s="2">
        <f t="shared" ref="BB153:BB158" si="486">IF(ISNUMBER(SEARCH("growth", X153)), 1, 0)</f>
        <v>0</v>
      </c>
      <c r="BC153" s="2">
        <f t="shared" ref="BC153:BC158" si="487">IF(ISNUMBER(SEARCH("Financ", X153)), 1, 0)</f>
        <v>1</v>
      </c>
      <c r="BD153" s="2">
        <f t="shared" si="311"/>
        <v>0</v>
      </c>
      <c r="BE153" s="2">
        <f t="shared" si="312"/>
        <v>0</v>
      </c>
      <c r="BF153" s="2">
        <f t="shared" si="313"/>
        <v>0</v>
      </c>
      <c r="BG153" s="2">
        <f t="shared" si="314"/>
        <v>0</v>
      </c>
      <c r="BH153" s="2">
        <f t="shared" si="315"/>
        <v>1</v>
      </c>
      <c r="BI153" s="2">
        <f t="shared" si="316"/>
        <v>0</v>
      </c>
      <c r="BJ153" s="2">
        <f t="shared" si="317"/>
        <v>0</v>
      </c>
      <c r="BK153" s="2">
        <f t="shared" si="318"/>
        <v>0</v>
      </c>
      <c r="BL153" s="2">
        <f t="shared" si="319"/>
        <v>0</v>
      </c>
      <c r="BM153" s="2">
        <f t="shared" si="320"/>
        <v>1</v>
      </c>
      <c r="BN153" s="2">
        <f t="shared" si="321"/>
        <v>0</v>
      </c>
      <c r="BO153" s="2">
        <f t="shared" si="322"/>
        <v>0</v>
      </c>
      <c r="BP153" s="2">
        <f t="shared" si="323"/>
        <v>0</v>
      </c>
      <c r="BQ153" s="2">
        <f t="shared" si="324"/>
        <v>0</v>
      </c>
      <c r="BR153" s="2">
        <f t="shared" si="325"/>
        <v>0</v>
      </c>
      <c r="BS153" s="2">
        <f t="shared" si="326"/>
        <v>1</v>
      </c>
      <c r="BT153" s="2">
        <f t="shared" si="327"/>
        <v>0</v>
      </c>
      <c r="BU153" s="2">
        <f t="shared" si="328"/>
        <v>0</v>
      </c>
      <c r="BV153" s="2">
        <f t="shared" si="329"/>
        <v>0</v>
      </c>
      <c r="BW153" s="2">
        <f t="shared" si="330"/>
        <v>0</v>
      </c>
      <c r="BX153" s="2">
        <f t="shared" si="331"/>
        <v>0</v>
      </c>
      <c r="BY153" s="2">
        <f t="shared" si="332"/>
        <v>0</v>
      </c>
      <c r="BZ153" s="2">
        <f t="shared" si="333"/>
        <v>0</v>
      </c>
      <c r="CA153" s="2">
        <f t="shared" si="334"/>
        <v>0</v>
      </c>
      <c r="CB153" s="2">
        <f t="shared" si="335"/>
        <v>0</v>
      </c>
      <c r="CC153" s="2">
        <f t="shared" si="336"/>
        <v>0</v>
      </c>
      <c r="CD153" s="2">
        <f t="shared" si="337"/>
        <v>0</v>
      </c>
      <c r="CE153" s="2">
        <f t="shared" si="338"/>
        <v>0</v>
      </c>
      <c r="CF153" s="2">
        <f t="shared" si="339"/>
        <v>1</v>
      </c>
      <c r="CG153" s="2">
        <f t="shared" si="340"/>
        <v>0</v>
      </c>
      <c r="CH153" s="2">
        <f t="shared" si="341"/>
        <v>0</v>
      </c>
      <c r="CI153" s="2">
        <f t="shared" si="342"/>
        <v>0</v>
      </c>
      <c r="CJ153" s="2">
        <f t="shared" si="343"/>
        <v>0</v>
      </c>
      <c r="CK153" s="2">
        <f t="shared" si="344"/>
        <v>0</v>
      </c>
      <c r="CL153" s="2">
        <f t="shared" si="345"/>
        <v>0</v>
      </c>
      <c r="CM153" s="2">
        <f t="shared" si="346"/>
        <v>0</v>
      </c>
      <c r="CN153" s="2">
        <f t="shared" si="347"/>
        <v>0</v>
      </c>
      <c r="CO153" s="2">
        <f t="shared" si="348"/>
        <v>0</v>
      </c>
      <c r="CP153" s="2">
        <f t="shared" si="349"/>
        <v>0</v>
      </c>
      <c r="CQ153" s="2">
        <f t="shared" si="350"/>
        <v>0</v>
      </c>
      <c r="CR153" s="2">
        <f t="shared" si="351"/>
        <v>0</v>
      </c>
      <c r="CS153" s="2">
        <f t="shared" si="352"/>
        <v>0</v>
      </c>
      <c r="CT153" s="2">
        <f t="shared" si="353"/>
        <v>0</v>
      </c>
      <c r="CU153" s="2">
        <f t="shared" si="354"/>
        <v>0</v>
      </c>
      <c r="CV153" s="2">
        <f t="shared" si="355"/>
        <v>0</v>
      </c>
      <c r="CW153" s="2">
        <f t="shared" si="356"/>
        <v>0</v>
      </c>
      <c r="CX153" s="2">
        <f t="shared" si="357"/>
        <v>0</v>
      </c>
      <c r="CY153" s="2">
        <f t="shared" si="358"/>
        <v>0</v>
      </c>
      <c r="CZ153" s="2">
        <f t="shared" si="359"/>
        <v>0</v>
      </c>
    </row>
    <row r="154" spans="1:104" ht="82.8" x14ac:dyDescent="0.3">
      <c r="A154" s="2" t="s">
        <v>616</v>
      </c>
      <c r="B154" s="2" t="s">
        <v>617</v>
      </c>
      <c r="C154" s="2" t="s">
        <v>603</v>
      </c>
      <c r="D154" s="2" t="s">
        <v>626</v>
      </c>
      <c r="E154" s="2" t="s">
        <v>5</v>
      </c>
      <c r="F154" s="2">
        <f t="shared" si="456"/>
        <v>1</v>
      </c>
      <c r="G154" s="2">
        <f t="shared" si="457"/>
        <v>0</v>
      </c>
      <c r="H154" s="2">
        <f t="shared" si="458"/>
        <v>0</v>
      </c>
      <c r="I154" s="2">
        <f t="shared" si="459"/>
        <v>0</v>
      </c>
      <c r="J154" s="2">
        <f t="shared" si="460"/>
        <v>0</v>
      </c>
      <c r="K154" s="2">
        <f t="shared" si="461"/>
        <v>0</v>
      </c>
      <c r="L154" s="2">
        <f t="shared" si="462"/>
        <v>0</v>
      </c>
      <c r="M154" s="2">
        <f t="shared" si="463"/>
        <v>0</v>
      </c>
      <c r="N154" s="2" t="s">
        <v>44</v>
      </c>
      <c r="P154" s="2" t="s">
        <v>139</v>
      </c>
      <c r="S154" s="2" t="s">
        <v>63</v>
      </c>
      <c r="U154" s="2" t="s">
        <v>1200</v>
      </c>
      <c r="V154" s="2" t="s">
        <v>1239</v>
      </c>
      <c r="W154" s="2" t="s">
        <v>81</v>
      </c>
      <c r="X154" s="2" t="s">
        <v>88</v>
      </c>
      <c r="Y154" s="2">
        <f t="shared" si="304"/>
        <v>1</v>
      </c>
      <c r="Z154" s="2">
        <f t="shared" si="305"/>
        <v>0</v>
      </c>
      <c r="AA154" s="2">
        <f t="shared" si="306"/>
        <v>1</v>
      </c>
      <c r="AB154" s="2">
        <f t="shared" si="307"/>
        <v>0</v>
      </c>
      <c r="AC154" s="2">
        <f t="shared" si="308"/>
        <v>0</v>
      </c>
      <c r="AD154" s="2">
        <f t="shared" si="464"/>
        <v>1</v>
      </c>
      <c r="AE154" s="2">
        <f t="shared" si="309"/>
        <v>1</v>
      </c>
      <c r="AF154" s="2">
        <f t="shared" si="465"/>
        <v>0</v>
      </c>
      <c r="AG154" s="2">
        <f t="shared" si="466"/>
        <v>0</v>
      </c>
      <c r="AH154" s="2">
        <f t="shared" si="467"/>
        <v>0</v>
      </c>
      <c r="AI154" s="2">
        <f t="shared" si="468"/>
        <v>0</v>
      </c>
      <c r="AJ154" s="2">
        <f t="shared" si="469"/>
        <v>0</v>
      </c>
      <c r="AK154" s="2">
        <f t="shared" si="470"/>
        <v>0</v>
      </c>
      <c r="AL154" s="2">
        <f t="shared" si="471"/>
        <v>1</v>
      </c>
      <c r="AM154" s="2">
        <f t="shared" si="472"/>
        <v>0</v>
      </c>
      <c r="AN154" s="2">
        <f t="shared" si="473"/>
        <v>1</v>
      </c>
      <c r="AO154" s="2">
        <f t="shared" si="474"/>
        <v>0</v>
      </c>
      <c r="AP154" s="2">
        <f t="shared" si="475"/>
        <v>0</v>
      </c>
      <c r="AQ154" s="2">
        <f t="shared" si="476"/>
        <v>0</v>
      </c>
      <c r="AR154" s="2">
        <f t="shared" si="477"/>
        <v>0</v>
      </c>
      <c r="AS154" s="2">
        <f t="shared" si="310"/>
        <v>0</v>
      </c>
      <c r="AT154" s="2">
        <f t="shared" si="478"/>
        <v>1</v>
      </c>
      <c r="AU154" s="2">
        <f t="shared" si="479"/>
        <v>0</v>
      </c>
      <c r="AV154" s="2">
        <f t="shared" si="480"/>
        <v>0</v>
      </c>
      <c r="AW154" s="2">
        <f t="shared" si="481"/>
        <v>0</v>
      </c>
      <c r="AX154" s="2">
        <f t="shared" si="482"/>
        <v>0</v>
      </c>
      <c r="AY154" s="2">
        <f t="shared" si="483"/>
        <v>0</v>
      </c>
      <c r="AZ154" s="2">
        <f t="shared" si="484"/>
        <v>0</v>
      </c>
      <c r="BA154" s="2">
        <f t="shared" si="485"/>
        <v>1</v>
      </c>
      <c r="BB154" s="2">
        <f t="shared" si="486"/>
        <v>0</v>
      </c>
      <c r="BC154" s="2">
        <f t="shared" si="487"/>
        <v>0</v>
      </c>
      <c r="BD154" s="2">
        <f t="shared" si="311"/>
        <v>0</v>
      </c>
      <c r="BE154" s="2">
        <f t="shared" si="312"/>
        <v>0</v>
      </c>
      <c r="BF154" s="2">
        <f t="shared" si="313"/>
        <v>0</v>
      </c>
      <c r="BG154" s="2">
        <f t="shared" si="314"/>
        <v>0</v>
      </c>
      <c r="BH154" s="2">
        <f t="shared" si="315"/>
        <v>1</v>
      </c>
      <c r="BI154" s="2">
        <f t="shared" si="316"/>
        <v>0</v>
      </c>
      <c r="BJ154" s="2">
        <f t="shared" si="317"/>
        <v>0</v>
      </c>
      <c r="BK154" s="2">
        <f t="shared" si="318"/>
        <v>0</v>
      </c>
      <c r="BL154" s="2">
        <f t="shared" si="319"/>
        <v>0</v>
      </c>
      <c r="BM154" s="2">
        <f t="shared" si="320"/>
        <v>0</v>
      </c>
      <c r="BN154" s="2">
        <f t="shared" si="321"/>
        <v>0</v>
      </c>
      <c r="BO154" s="2">
        <f t="shared" si="322"/>
        <v>0</v>
      </c>
      <c r="BP154" s="2">
        <f t="shared" si="323"/>
        <v>0</v>
      </c>
      <c r="BQ154" s="2">
        <f t="shared" si="324"/>
        <v>0</v>
      </c>
      <c r="BR154" s="2">
        <f t="shared" si="325"/>
        <v>1</v>
      </c>
      <c r="BS154" s="2">
        <f t="shared" si="326"/>
        <v>0</v>
      </c>
      <c r="BT154" s="2">
        <f t="shared" si="327"/>
        <v>0</v>
      </c>
      <c r="BU154" s="2">
        <f t="shared" si="328"/>
        <v>0</v>
      </c>
      <c r="BV154" s="2">
        <f t="shared" si="329"/>
        <v>0</v>
      </c>
      <c r="BW154" s="2">
        <f t="shared" si="330"/>
        <v>0</v>
      </c>
      <c r="BX154" s="2">
        <f t="shared" si="331"/>
        <v>0</v>
      </c>
      <c r="BY154" s="2">
        <f t="shared" si="332"/>
        <v>0</v>
      </c>
      <c r="BZ154" s="2">
        <f t="shared" si="333"/>
        <v>0</v>
      </c>
      <c r="CA154" s="2">
        <f t="shared" si="334"/>
        <v>0</v>
      </c>
      <c r="CB154" s="2">
        <f t="shared" si="335"/>
        <v>0</v>
      </c>
      <c r="CC154" s="2">
        <f t="shared" si="336"/>
        <v>0</v>
      </c>
      <c r="CD154" s="2">
        <f t="shared" si="337"/>
        <v>0</v>
      </c>
      <c r="CE154" s="2">
        <f t="shared" si="338"/>
        <v>0</v>
      </c>
      <c r="CF154" s="2">
        <f t="shared" si="339"/>
        <v>0</v>
      </c>
      <c r="CG154" s="2">
        <f t="shared" si="340"/>
        <v>0</v>
      </c>
      <c r="CH154" s="2">
        <f t="shared" si="341"/>
        <v>0</v>
      </c>
      <c r="CI154" s="2">
        <f t="shared" si="342"/>
        <v>0</v>
      </c>
      <c r="CJ154" s="2">
        <f t="shared" si="343"/>
        <v>0</v>
      </c>
      <c r="CK154" s="2">
        <f t="shared" si="344"/>
        <v>0</v>
      </c>
      <c r="CL154" s="2">
        <f t="shared" si="345"/>
        <v>0</v>
      </c>
      <c r="CM154" s="2">
        <f t="shared" si="346"/>
        <v>0</v>
      </c>
      <c r="CN154" s="2">
        <f t="shared" si="347"/>
        <v>0</v>
      </c>
      <c r="CO154" s="2">
        <f t="shared" si="348"/>
        <v>0</v>
      </c>
      <c r="CP154" s="2">
        <f t="shared" si="349"/>
        <v>0</v>
      </c>
      <c r="CQ154" s="2">
        <f t="shared" si="350"/>
        <v>0</v>
      </c>
      <c r="CR154" s="2">
        <f t="shared" si="351"/>
        <v>0</v>
      </c>
      <c r="CS154" s="2">
        <f t="shared" si="352"/>
        <v>0</v>
      </c>
      <c r="CT154" s="2">
        <f t="shared" si="353"/>
        <v>0</v>
      </c>
      <c r="CU154" s="2">
        <f t="shared" si="354"/>
        <v>0</v>
      </c>
      <c r="CV154" s="2">
        <f t="shared" si="355"/>
        <v>0</v>
      </c>
      <c r="CW154" s="2">
        <f t="shared" si="356"/>
        <v>0</v>
      </c>
      <c r="CX154" s="2">
        <f t="shared" si="357"/>
        <v>0</v>
      </c>
      <c r="CY154" s="2">
        <f t="shared" si="358"/>
        <v>0</v>
      </c>
      <c r="CZ154" s="2">
        <f t="shared" si="359"/>
        <v>0</v>
      </c>
    </row>
    <row r="155" spans="1:104" ht="55.2" x14ac:dyDescent="0.3">
      <c r="A155" s="2" t="s">
        <v>620</v>
      </c>
      <c r="B155" s="2" t="s">
        <v>621</v>
      </c>
      <c r="C155" s="2" t="s">
        <v>603</v>
      </c>
      <c r="D155" s="2" t="s">
        <v>627</v>
      </c>
      <c r="E155" s="2" t="s">
        <v>5</v>
      </c>
      <c r="F155" s="2">
        <f t="shared" si="456"/>
        <v>1</v>
      </c>
      <c r="G155" s="2">
        <f t="shared" si="457"/>
        <v>0</v>
      </c>
      <c r="H155" s="2">
        <f t="shared" si="458"/>
        <v>0</v>
      </c>
      <c r="I155" s="2">
        <f t="shared" si="459"/>
        <v>0</v>
      </c>
      <c r="J155" s="2">
        <f t="shared" si="460"/>
        <v>0</v>
      </c>
      <c r="K155" s="2">
        <f t="shared" si="461"/>
        <v>0</v>
      </c>
      <c r="L155" s="2">
        <f t="shared" si="462"/>
        <v>0</v>
      </c>
      <c r="M155" s="2">
        <f t="shared" si="463"/>
        <v>0</v>
      </c>
      <c r="N155" s="2" t="s">
        <v>619</v>
      </c>
      <c r="O155" s="2" t="s">
        <v>24</v>
      </c>
      <c r="S155" s="2" t="s">
        <v>63</v>
      </c>
      <c r="T155" s="2" t="s">
        <v>66</v>
      </c>
      <c r="U155" s="2" t="s">
        <v>1215</v>
      </c>
      <c r="V155" s="2" t="s">
        <v>1239</v>
      </c>
      <c r="W155" s="2" t="s">
        <v>81</v>
      </c>
      <c r="X155" s="2" t="s">
        <v>541</v>
      </c>
      <c r="Y155" s="2">
        <f t="shared" si="304"/>
        <v>1</v>
      </c>
      <c r="Z155" s="2">
        <f t="shared" si="305"/>
        <v>1</v>
      </c>
      <c r="AA155" s="2">
        <f t="shared" si="306"/>
        <v>0</v>
      </c>
      <c r="AB155" s="2">
        <f t="shared" si="307"/>
        <v>0</v>
      </c>
      <c r="AC155" s="2">
        <f t="shared" si="308"/>
        <v>0</v>
      </c>
      <c r="AD155" s="2">
        <f t="shared" si="464"/>
        <v>1</v>
      </c>
      <c r="AE155" s="2">
        <f t="shared" si="309"/>
        <v>1</v>
      </c>
      <c r="AF155" s="2">
        <f t="shared" si="465"/>
        <v>0</v>
      </c>
      <c r="AG155" s="2">
        <f t="shared" si="466"/>
        <v>1</v>
      </c>
      <c r="AH155" s="2">
        <f t="shared" si="467"/>
        <v>0</v>
      </c>
      <c r="AI155" s="2">
        <f t="shared" si="468"/>
        <v>0</v>
      </c>
      <c r="AJ155" s="2">
        <f t="shared" si="469"/>
        <v>0</v>
      </c>
      <c r="AK155" s="2">
        <f t="shared" si="470"/>
        <v>0</v>
      </c>
      <c r="AL155" s="2">
        <f t="shared" si="471"/>
        <v>0</v>
      </c>
      <c r="AM155" s="2">
        <f t="shared" si="472"/>
        <v>1</v>
      </c>
      <c r="AN155" s="2">
        <f t="shared" si="473"/>
        <v>1</v>
      </c>
      <c r="AO155" s="2">
        <f t="shared" si="474"/>
        <v>0</v>
      </c>
      <c r="AP155" s="2">
        <f t="shared" si="475"/>
        <v>0</v>
      </c>
      <c r="AQ155" s="2">
        <f t="shared" si="476"/>
        <v>1</v>
      </c>
      <c r="AR155" s="2">
        <f t="shared" si="477"/>
        <v>0</v>
      </c>
      <c r="AS155" s="2">
        <f t="shared" si="310"/>
        <v>0</v>
      </c>
      <c r="AT155" s="2">
        <f t="shared" si="478"/>
        <v>1</v>
      </c>
      <c r="AU155" s="2">
        <f t="shared" si="479"/>
        <v>0</v>
      </c>
      <c r="AV155" s="2">
        <f t="shared" si="480"/>
        <v>0</v>
      </c>
      <c r="AW155" s="2">
        <f t="shared" si="481"/>
        <v>0</v>
      </c>
      <c r="AX155" s="2">
        <f t="shared" si="482"/>
        <v>1</v>
      </c>
      <c r="AY155" s="2">
        <f t="shared" si="483"/>
        <v>0</v>
      </c>
      <c r="AZ155" s="2">
        <f t="shared" si="484"/>
        <v>0</v>
      </c>
      <c r="BA155" s="2">
        <f t="shared" si="485"/>
        <v>0</v>
      </c>
      <c r="BB155" s="2">
        <f t="shared" si="486"/>
        <v>0</v>
      </c>
      <c r="BC155" s="2">
        <f t="shared" si="487"/>
        <v>1</v>
      </c>
      <c r="BD155" s="2">
        <f t="shared" si="311"/>
        <v>0</v>
      </c>
      <c r="BE155" s="2">
        <f t="shared" si="312"/>
        <v>1</v>
      </c>
      <c r="BF155" s="2">
        <f t="shared" si="313"/>
        <v>0</v>
      </c>
      <c r="BG155" s="2">
        <f t="shared" si="314"/>
        <v>0</v>
      </c>
      <c r="BH155" s="2">
        <f t="shared" si="315"/>
        <v>1</v>
      </c>
      <c r="BI155" s="2">
        <f t="shared" si="316"/>
        <v>0</v>
      </c>
      <c r="BJ155" s="2">
        <f t="shared" si="317"/>
        <v>0</v>
      </c>
      <c r="BK155" s="2">
        <f t="shared" si="318"/>
        <v>1</v>
      </c>
      <c r="BL155" s="2">
        <f t="shared" si="319"/>
        <v>0</v>
      </c>
      <c r="BM155" s="2">
        <f t="shared" si="320"/>
        <v>0</v>
      </c>
      <c r="BN155" s="2">
        <f t="shared" si="321"/>
        <v>0</v>
      </c>
      <c r="BO155" s="2">
        <f t="shared" si="322"/>
        <v>0</v>
      </c>
      <c r="BP155" s="2">
        <f t="shared" si="323"/>
        <v>0</v>
      </c>
      <c r="BQ155" s="2">
        <f t="shared" si="324"/>
        <v>0</v>
      </c>
      <c r="BR155" s="2">
        <f t="shared" si="325"/>
        <v>0</v>
      </c>
      <c r="BS155" s="2">
        <f t="shared" si="326"/>
        <v>0</v>
      </c>
      <c r="BT155" s="2">
        <f t="shared" si="327"/>
        <v>0</v>
      </c>
      <c r="BU155" s="2">
        <f t="shared" si="328"/>
        <v>0</v>
      </c>
      <c r="BV155" s="2">
        <f t="shared" si="329"/>
        <v>0</v>
      </c>
      <c r="BW155" s="2">
        <f t="shared" si="330"/>
        <v>0</v>
      </c>
      <c r="BX155" s="2">
        <f t="shared" si="331"/>
        <v>0</v>
      </c>
      <c r="BY155" s="2">
        <f t="shared" si="332"/>
        <v>0</v>
      </c>
      <c r="BZ155" s="2">
        <f t="shared" si="333"/>
        <v>0</v>
      </c>
      <c r="CA155" s="2">
        <f t="shared" si="334"/>
        <v>0</v>
      </c>
      <c r="CB155" s="2">
        <f t="shared" si="335"/>
        <v>1</v>
      </c>
      <c r="CC155" s="2">
        <f t="shared" si="336"/>
        <v>0</v>
      </c>
      <c r="CD155" s="2">
        <f t="shared" si="337"/>
        <v>0</v>
      </c>
      <c r="CE155" s="2">
        <f t="shared" si="338"/>
        <v>0</v>
      </c>
      <c r="CF155" s="2">
        <f t="shared" si="339"/>
        <v>0</v>
      </c>
      <c r="CG155" s="2">
        <f t="shared" si="340"/>
        <v>0</v>
      </c>
      <c r="CH155" s="2">
        <f t="shared" si="341"/>
        <v>0</v>
      </c>
      <c r="CI155" s="2">
        <f t="shared" si="342"/>
        <v>0</v>
      </c>
      <c r="CJ155" s="2">
        <f t="shared" si="343"/>
        <v>0</v>
      </c>
      <c r="CK155" s="2">
        <f t="shared" si="344"/>
        <v>0</v>
      </c>
      <c r="CL155" s="2">
        <f t="shared" si="345"/>
        <v>0</v>
      </c>
      <c r="CM155" s="2">
        <f t="shared" si="346"/>
        <v>0</v>
      </c>
      <c r="CN155" s="2">
        <f t="shared" si="347"/>
        <v>0</v>
      </c>
      <c r="CO155" s="2">
        <f t="shared" si="348"/>
        <v>0</v>
      </c>
      <c r="CP155" s="2">
        <f t="shared" si="349"/>
        <v>0</v>
      </c>
      <c r="CQ155" s="2">
        <f t="shared" si="350"/>
        <v>0</v>
      </c>
      <c r="CR155" s="2">
        <f t="shared" si="351"/>
        <v>0</v>
      </c>
      <c r="CS155" s="2">
        <f t="shared" si="352"/>
        <v>0</v>
      </c>
      <c r="CT155" s="2">
        <f t="shared" si="353"/>
        <v>0</v>
      </c>
      <c r="CU155" s="2">
        <f t="shared" si="354"/>
        <v>0</v>
      </c>
      <c r="CV155" s="2">
        <f t="shared" si="355"/>
        <v>0</v>
      </c>
      <c r="CW155" s="2">
        <f t="shared" si="356"/>
        <v>0</v>
      </c>
      <c r="CX155" s="2">
        <f t="shared" si="357"/>
        <v>0</v>
      </c>
      <c r="CY155" s="2">
        <f t="shared" si="358"/>
        <v>0</v>
      </c>
      <c r="CZ155" s="2">
        <f t="shared" si="359"/>
        <v>0</v>
      </c>
    </row>
    <row r="156" spans="1:104" ht="96.6" x14ac:dyDescent="0.3">
      <c r="A156" s="2" t="s">
        <v>1204</v>
      </c>
      <c r="B156" s="2" t="s">
        <v>630</v>
      </c>
      <c r="C156" s="2" t="s">
        <v>628</v>
      </c>
      <c r="D156" s="2" t="s">
        <v>640</v>
      </c>
      <c r="E156" s="2" t="s">
        <v>1164</v>
      </c>
      <c r="F156" s="2">
        <f t="shared" si="456"/>
        <v>0</v>
      </c>
      <c r="G156" s="2">
        <f t="shared" si="457"/>
        <v>0</v>
      </c>
      <c r="H156" s="2">
        <f t="shared" si="458"/>
        <v>0</v>
      </c>
      <c r="I156" s="2">
        <f t="shared" si="459"/>
        <v>0</v>
      </c>
      <c r="J156" s="2">
        <f t="shared" si="460"/>
        <v>1</v>
      </c>
      <c r="K156" s="2">
        <f t="shared" si="461"/>
        <v>0</v>
      </c>
      <c r="L156" s="2">
        <f t="shared" si="462"/>
        <v>0</v>
      </c>
      <c r="M156" s="2">
        <f t="shared" si="463"/>
        <v>0</v>
      </c>
      <c r="N156" s="2" t="s">
        <v>631</v>
      </c>
      <c r="O156" s="2" t="s">
        <v>23</v>
      </c>
      <c r="P156" s="2" t="s">
        <v>139</v>
      </c>
      <c r="R156" s="2" t="s">
        <v>59</v>
      </c>
      <c r="S156" s="2" t="s">
        <v>63</v>
      </c>
      <c r="U156" s="2" t="s">
        <v>73</v>
      </c>
      <c r="V156" s="2" t="s">
        <v>1239</v>
      </c>
      <c r="W156" s="2" t="s">
        <v>81</v>
      </c>
      <c r="X156" s="2" t="s">
        <v>636</v>
      </c>
      <c r="Y156" s="2">
        <f t="shared" si="304"/>
        <v>1</v>
      </c>
      <c r="Z156" s="2">
        <f t="shared" si="305"/>
        <v>1</v>
      </c>
      <c r="AA156" s="2">
        <f t="shared" si="306"/>
        <v>1</v>
      </c>
      <c r="AB156" s="2">
        <f t="shared" si="307"/>
        <v>0</v>
      </c>
      <c r="AC156" s="2">
        <f t="shared" si="308"/>
        <v>1</v>
      </c>
      <c r="AD156" s="2">
        <f>IF(S156="Direct", 1, 0)</f>
        <v>1</v>
      </c>
      <c r="AE156" s="2">
        <f t="shared" si="309"/>
        <v>1</v>
      </c>
      <c r="AF156" s="2">
        <f>IF(ISNUMBER(SEARCH("Population", T156)), 1, 0)</f>
        <v>0</v>
      </c>
      <c r="AG156" s="2">
        <f>IF(ISNUMBER(SEARCH("Sufficiency", T156)), 1, 0)</f>
        <v>0</v>
      </c>
      <c r="AH156" s="2">
        <f>IF(ISNUMBER(SEARCH("Efficiency", T156)), 1, 0)</f>
        <v>0</v>
      </c>
      <c r="AI156" s="2">
        <f>IF(ISNUMBER(SEARCH("Consistency", T156)), 1, 0)</f>
        <v>0</v>
      </c>
      <c r="AJ156" s="2">
        <f>IF(ISNUMBER(SEARCH("Regeneration", T156)), 1, 0)</f>
        <v>0</v>
      </c>
      <c r="AK156" s="2">
        <f>IF(ISNUMBER(SEARCH("Population", U156)), 1, 0)</f>
        <v>0</v>
      </c>
      <c r="AL156" s="2">
        <f>IF(ISNUMBER(SEARCH("targeted", U156)), 1, 0)</f>
        <v>0</v>
      </c>
      <c r="AM156" s="2">
        <f>IF(ISNUMBER(SEARCH("direct", U156)), 1, 0)</f>
        <v>0</v>
      </c>
      <c r="AN156" s="2">
        <f>IF(ISNUMBER(SEARCH("mediated", U156)), 1, 0)</f>
        <v>1</v>
      </c>
      <c r="AO156" s="2">
        <f>IF(ISNUMBER(SEARCH("equalization", U156)), 1, 0)</f>
        <v>0</v>
      </c>
      <c r="AP156" s="2">
        <f>IF(ISNUMBER(SEARCH("eco-efficiency", U156)), 1, 0)</f>
        <v>0</v>
      </c>
      <c r="AQ156" s="2">
        <f>IF(ISNUMBER(SEARCH("impact", U156)), 1, 0)</f>
        <v>0</v>
      </c>
      <c r="AR156" s="2">
        <f>IF(ISNUMBER(SEARCH("goals", W156)), 1, 0)</f>
        <v>0</v>
      </c>
      <c r="AS156" s="2">
        <f t="shared" si="310"/>
        <v>0</v>
      </c>
      <c r="AT156" s="2">
        <f>IF(ISNUMBER(SEARCH("structural change", W156)), 1, 0)</f>
        <v>1</v>
      </c>
      <c r="AU156" s="2">
        <f>IF(ISNUMBER(SEARCH("transfer of responsibility", X156)), 1, 0)</f>
        <v>0</v>
      </c>
      <c r="AV156" s="2">
        <f>IF(ISNUMBER(SEARCH("international competition", X156)), 1, 0)</f>
        <v>1</v>
      </c>
      <c r="AW156" s="2">
        <f>IF(ISNUMBER(SEARCH("legal form", X156)), 1, 0)</f>
        <v>0</v>
      </c>
      <c r="AX156" s="2">
        <f>IF(ISNUMBER(SEARCH("infrastructure", X156)), 1, 0)</f>
        <v>0</v>
      </c>
      <c r="AY156" s="2">
        <f>IF(ISNUMBER(SEARCH("property", X156)), 1, 0)</f>
        <v>0</v>
      </c>
      <c r="AZ156" s="2">
        <f>IF(ISNUMBER(SEARCH("markets", X156)), 1, 0)</f>
        <v>1</v>
      </c>
      <c r="BA156" s="2">
        <f>IF(ISNUMBER(SEARCH("Transformation governance", X156)), 1, 0)</f>
        <v>0</v>
      </c>
      <c r="BB156" s="2">
        <f>IF(ISNUMBER(SEARCH("growth", X156)), 1, 0)</f>
        <v>0</v>
      </c>
      <c r="BC156" s="2">
        <f>IF(ISNUMBER(SEARCH("Financ", X156)), 1, 0)</f>
        <v>1</v>
      </c>
      <c r="BD156" s="2">
        <f t="shared" si="311"/>
        <v>0</v>
      </c>
      <c r="BE156" s="2">
        <f t="shared" si="312"/>
        <v>1</v>
      </c>
      <c r="BF156" s="2">
        <f t="shared" si="313"/>
        <v>0</v>
      </c>
      <c r="BG156" s="2">
        <f t="shared" si="314"/>
        <v>0</v>
      </c>
      <c r="BH156" s="2">
        <f t="shared" si="315"/>
        <v>1</v>
      </c>
      <c r="BI156" s="2">
        <f t="shared" si="316"/>
        <v>0</v>
      </c>
      <c r="BJ156" s="2">
        <f t="shared" si="317"/>
        <v>0</v>
      </c>
      <c r="BK156" s="2">
        <f t="shared" si="318"/>
        <v>0</v>
      </c>
      <c r="BL156" s="2">
        <f t="shared" si="319"/>
        <v>0</v>
      </c>
      <c r="BM156" s="2">
        <f t="shared" si="320"/>
        <v>0</v>
      </c>
      <c r="BN156" s="2">
        <f t="shared" si="321"/>
        <v>0</v>
      </c>
      <c r="BO156" s="2">
        <f t="shared" si="322"/>
        <v>0</v>
      </c>
      <c r="BP156" s="2">
        <f t="shared" si="323"/>
        <v>0</v>
      </c>
      <c r="BQ156" s="2">
        <f t="shared" si="324"/>
        <v>0</v>
      </c>
      <c r="BR156" s="2">
        <f t="shared" si="325"/>
        <v>1</v>
      </c>
      <c r="BS156" s="2">
        <f t="shared" si="326"/>
        <v>0</v>
      </c>
      <c r="BT156" s="2">
        <f t="shared" si="327"/>
        <v>0</v>
      </c>
      <c r="BU156" s="2">
        <f t="shared" si="328"/>
        <v>0</v>
      </c>
      <c r="BV156" s="2">
        <f t="shared" si="329"/>
        <v>0</v>
      </c>
      <c r="BW156" s="2">
        <f t="shared" si="330"/>
        <v>0</v>
      </c>
      <c r="BX156" s="2">
        <f t="shared" si="331"/>
        <v>0</v>
      </c>
      <c r="BY156" s="2">
        <f t="shared" si="332"/>
        <v>0</v>
      </c>
      <c r="BZ156" s="2">
        <f t="shared" si="333"/>
        <v>0</v>
      </c>
      <c r="CA156" s="2">
        <f t="shared" si="334"/>
        <v>1</v>
      </c>
      <c r="CB156" s="2">
        <f t="shared" si="335"/>
        <v>0</v>
      </c>
      <c r="CC156" s="2">
        <f t="shared" si="336"/>
        <v>0</v>
      </c>
      <c r="CD156" s="2">
        <f t="shared" si="337"/>
        <v>0</v>
      </c>
      <c r="CE156" s="2">
        <f t="shared" si="338"/>
        <v>0</v>
      </c>
      <c r="CF156" s="2">
        <f t="shared" si="339"/>
        <v>0</v>
      </c>
      <c r="CG156" s="2">
        <f t="shared" si="340"/>
        <v>0</v>
      </c>
      <c r="CH156" s="2">
        <f t="shared" si="341"/>
        <v>1</v>
      </c>
      <c r="CI156" s="2">
        <f t="shared" si="342"/>
        <v>0</v>
      </c>
      <c r="CJ156" s="2">
        <f t="shared" si="343"/>
        <v>0</v>
      </c>
      <c r="CK156" s="2">
        <f t="shared" si="344"/>
        <v>0</v>
      </c>
      <c r="CL156" s="2">
        <f t="shared" si="345"/>
        <v>0</v>
      </c>
      <c r="CM156" s="2">
        <f t="shared" si="346"/>
        <v>0</v>
      </c>
      <c r="CN156" s="2">
        <f t="shared" si="347"/>
        <v>0</v>
      </c>
      <c r="CO156" s="2">
        <f t="shared" si="348"/>
        <v>0</v>
      </c>
      <c r="CP156" s="2">
        <f t="shared" si="349"/>
        <v>0</v>
      </c>
      <c r="CQ156" s="2">
        <f t="shared" si="350"/>
        <v>0</v>
      </c>
      <c r="CR156" s="2">
        <f t="shared" si="351"/>
        <v>0</v>
      </c>
      <c r="CS156" s="2">
        <f t="shared" si="352"/>
        <v>0</v>
      </c>
      <c r="CT156" s="2">
        <f t="shared" si="353"/>
        <v>0</v>
      </c>
      <c r="CU156" s="2">
        <f t="shared" si="354"/>
        <v>0</v>
      </c>
      <c r="CV156" s="2">
        <f t="shared" si="355"/>
        <v>0</v>
      </c>
      <c r="CW156" s="2">
        <f t="shared" si="356"/>
        <v>0</v>
      </c>
      <c r="CX156" s="2">
        <f t="shared" si="357"/>
        <v>0</v>
      </c>
      <c r="CY156" s="2">
        <f t="shared" si="358"/>
        <v>0</v>
      </c>
      <c r="CZ156" s="2">
        <f t="shared" si="359"/>
        <v>0</v>
      </c>
    </row>
    <row r="157" spans="1:104" ht="69" x14ac:dyDescent="0.3">
      <c r="A157" s="2" t="s">
        <v>632</v>
      </c>
      <c r="B157" s="2" t="s">
        <v>633</v>
      </c>
      <c r="C157" s="2" t="s">
        <v>628</v>
      </c>
      <c r="D157" s="2" t="s">
        <v>641</v>
      </c>
      <c r="E157" s="2" t="s">
        <v>1164</v>
      </c>
      <c r="F157" s="2">
        <f t="shared" si="456"/>
        <v>0</v>
      </c>
      <c r="G157" s="2">
        <f t="shared" si="457"/>
        <v>0</v>
      </c>
      <c r="H157" s="2">
        <f t="shared" si="458"/>
        <v>0</v>
      </c>
      <c r="I157" s="2">
        <f t="shared" si="459"/>
        <v>0</v>
      </c>
      <c r="J157" s="2">
        <f t="shared" si="460"/>
        <v>1</v>
      </c>
      <c r="K157" s="2">
        <f t="shared" si="461"/>
        <v>0</v>
      </c>
      <c r="L157" s="2">
        <f t="shared" si="462"/>
        <v>0</v>
      </c>
      <c r="M157" s="2">
        <f t="shared" si="463"/>
        <v>0</v>
      </c>
      <c r="N157" s="2" t="s">
        <v>631</v>
      </c>
      <c r="O157" s="2" t="s">
        <v>23</v>
      </c>
      <c r="P157" s="2" t="s">
        <v>139</v>
      </c>
      <c r="R157" s="2" t="s">
        <v>59</v>
      </c>
      <c r="S157" s="2" t="s">
        <v>63</v>
      </c>
      <c r="U157" s="2" t="s">
        <v>73</v>
      </c>
      <c r="V157" s="2" t="s">
        <v>1239</v>
      </c>
      <c r="W157" s="2" t="s">
        <v>81</v>
      </c>
      <c r="X157" s="2" t="s">
        <v>598</v>
      </c>
      <c r="Y157" s="2">
        <f t="shared" si="304"/>
        <v>1</v>
      </c>
      <c r="Z157" s="2">
        <f t="shared" si="305"/>
        <v>1</v>
      </c>
      <c r="AA157" s="2">
        <f t="shared" si="306"/>
        <v>1</v>
      </c>
      <c r="AB157" s="2">
        <f t="shared" si="307"/>
        <v>0</v>
      </c>
      <c r="AC157" s="2">
        <f t="shared" si="308"/>
        <v>1</v>
      </c>
      <c r="AD157" s="2">
        <f t="shared" si="464"/>
        <v>1</v>
      </c>
      <c r="AE157" s="2">
        <f t="shared" si="309"/>
        <v>1</v>
      </c>
      <c r="AF157" s="2">
        <f t="shared" si="465"/>
        <v>0</v>
      </c>
      <c r="AG157" s="2">
        <f t="shared" si="466"/>
        <v>0</v>
      </c>
      <c r="AH157" s="2">
        <f t="shared" si="467"/>
        <v>0</v>
      </c>
      <c r="AI157" s="2">
        <f t="shared" si="468"/>
        <v>0</v>
      </c>
      <c r="AJ157" s="2">
        <f t="shared" si="469"/>
        <v>0</v>
      </c>
      <c r="AK157" s="2">
        <f t="shared" si="470"/>
        <v>0</v>
      </c>
      <c r="AL157" s="2">
        <f t="shared" si="471"/>
        <v>0</v>
      </c>
      <c r="AM157" s="2">
        <f t="shared" si="472"/>
        <v>0</v>
      </c>
      <c r="AN157" s="2">
        <f t="shared" si="473"/>
        <v>1</v>
      </c>
      <c r="AO157" s="2">
        <f t="shared" si="474"/>
        <v>0</v>
      </c>
      <c r="AP157" s="2">
        <f t="shared" si="475"/>
        <v>0</v>
      </c>
      <c r="AQ157" s="2">
        <f t="shared" si="476"/>
        <v>0</v>
      </c>
      <c r="AR157" s="2">
        <f t="shared" si="477"/>
        <v>0</v>
      </c>
      <c r="AS157" s="2">
        <f t="shared" si="310"/>
        <v>0</v>
      </c>
      <c r="AT157" s="2">
        <f t="shared" si="478"/>
        <v>1</v>
      </c>
      <c r="AU157" s="2">
        <f t="shared" si="479"/>
        <v>0</v>
      </c>
      <c r="AV157" s="2">
        <f t="shared" si="480"/>
        <v>0</v>
      </c>
      <c r="AW157" s="2">
        <f t="shared" si="481"/>
        <v>0</v>
      </c>
      <c r="AX157" s="2">
        <f t="shared" si="482"/>
        <v>0</v>
      </c>
      <c r="AY157" s="2">
        <f t="shared" si="483"/>
        <v>0</v>
      </c>
      <c r="AZ157" s="2">
        <f t="shared" si="484"/>
        <v>1</v>
      </c>
      <c r="BA157" s="2">
        <f t="shared" si="485"/>
        <v>0</v>
      </c>
      <c r="BB157" s="2">
        <f t="shared" si="486"/>
        <v>0</v>
      </c>
      <c r="BC157" s="2">
        <f t="shared" si="487"/>
        <v>1</v>
      </c>
      <c r="BD157" s="2">
        <f t="shared" si="311"/>
        <v>0</v>
      </c>
      <c r="BE157" s="2">
        <f t="shared" si="312"/>
        <v>1</v>
      </c>
      <c r="BF157" s="2">
        <f t="shared" si="313"/>
        <v>0</v>
      </c>
      <c r="BG157" s="2">
        <f t="shared" si="314"/>
        <v>0</v>
      </c>
      <c r="BH157" s="2">
        <f t="shared" si="315"/>
        <v>1</v>
      </c>
      <c r="BI157" s="2">
        <f t="shared" si="316"/>
        <v>0</v>
      </c>
      <c r="BJ157" s="2">
        <f t="shared" si="317"/>
        <v>0</v>
      </c>
      <c r="BK157" s="2">
        <f t="shared" si="318"/>
        <v>0</v>
      </c>
      <c r="BL157" s="2">
        <f t="shared" si="319"/>
        <v>0</v>
      </c>
      <c r="BM157" s="2">
        <f t="shared" si="320"/>
        <v>0</v>
      </c>
      <c r="BN157" s="2">
        <f t="shared" si="321"/>
        <v>0</v>
      </c>
      <c r="BO157" s="2">
        <f t="shared" si="322"/>
        <v>0</v>
      </c>
      <c r="BP157" s="2">
        <f t="shared" si="323"/>
        <v>0</v>
      </c>
      <c r="BQ157" s="2">
        <f t="shared" si="324"/>
        <v>0</v>
      </c>
      <c r="BR157" s="2">
        <f t="shared" si="325"/>
        <v>1</v>
      </c>
      <c r="BS157" s="2">
        <f t="shared" si="326"/>
        <v>0</v>
      </c>
      <c r="BT157" s="2">
        <f t="shared" si="327"/>
        <v>0</v>
      </c>
      <c r="BU157" s="2">
        <f t="shared" si="328"/>
        <v>0</v>
      </c>
      <c r="BV157" s="2">
        <f t="shared" si="329"/>
        <v>0</v>
      </c>
      <c r="BW157" s="2">
        <f t="shared" si="330"/>
        <v>0</v>
      </c>
      <c r="BX157" s="2">
        <f t="shared" si="331"/>
        <v>0</v>
      </c>
      <c r="BY157" s="2">
        <f t="shared" si="332"/>
        <v>0</v>
      </c>
      <c r="BZ157" s="2">
        <f t="shared" si="333"/>
        <v>0</v>
      </c>
      <c r="CA157" s="2">
        <f t="shared" si="334"/>
        <v>1</v>
      </c>
      <c r="CB157" s="2">
        <f t="shared" si="335"/>
        <v>0</v>
      </c>
      <c r="CC157" s="2">
        <f t="shared" si="336"/>
        <v>0</v>
      </c>
      <c r="CD157" s="2">
        <f t="shared" si="337"/>
        <v>0</v>
      </c>
      <c r="CE157" s="2">
        <f t="shared" si="338"/>
        <v>0</v>
      </c>
      <c r="CF157" s="2">
        <f t="shared" si="339"/>
        <v>0</v>
      </c>
      <c r="CG157" s="2">
        <f t="shared" si="340"/>
        <v>0</v>
      </c>
      <c r="CH157" s="2">
        <f t="shared" si="341"/>
        <v>1</v>
      </c>
      <c r="CI157" s="2">
        <f t="shared" si="342"/>
        <v>0</v>
      </c>
      <c r="CJ157" s="2">
        <f t="shared" si="343"/>
        <v>0</v>
      </c>
      <c r="CK157" s="2">
        <f t="shared" si="344"/>
        <v>0</v>
      </c>
      <c r="CL157" s="2">
        <f t="shared" si="345"/>
        <v>0</v>
      </c>
      <c r="CM157" s="2">
        <f t="shared" si="346"/>
        <v>0</v>
      </c>
      <c r="CN157" s="2">
        <f t="shared" si="347"/>
        <v>0</v>
      </c>
      <c r="CO157" s="2">
        <f t="shared" si="348"/>
        <v>0</v>
      </c>
      <c r="CP157" s="2">
        <f t="shared" si="349"/>
        <v>0</v>
      </c>
      <c r="CQ157" s="2">
        <f t="shared" si="350"/>
        <v>0</v>
      </c>
      <c r="CR157" s="2">
        <f t="shared" si="351"/>
        <v>0</v>
      </c>
      <c r="CS157" s="2">
        <f t="shared" si="352"/>
        <v>0</v>
      </c>
      <c r="CT157" s="2">
        <f t="shared" si="353"/>
        <v>0</v>
      </c>
      <c r="CU157" s="2">
        <f t="shared" si="354"/>
        <v>0</v>
      </c>
      <c r="CV157" s="2">
        <f t="shared" si="355"/>
        <v>0</v>
      </c>
      <c r="CW157" s="2">
        <f t="shared" si="356"/>
        <v>0</v>
      </c>
      <c r="CX157" s="2">
        <f t="shared" si="357"/>
        <v>0</v>
      </c>
      <c r="CY157" s="2">
        <f t="shared" si="358"/>
        <v>0</v>
      </c>
      <c r="CZ157" s="2">
        <f t="shared" si="359"/>
        <v>0</v>
      </c>
    </row>
    <row r="158" spans="1:104" ht="82.8" x14ac:dyDescent="0.3">
      <c r="A158" s="2" t="s">
        <v>634</v>
      </c>
      <c r="B158" s="2" t="s">
        <v>635</v>
      </c>
      <c r="C158" s="2" t="s">
        <v>628</v>
      </c>
      <c r="D158" s="2" t="s">
        <v>642</v>
      </c>
      <c r="E158" s="2" t="s">
        <v>1164</v>
      </c>
      <c r="F158" s="2">
        <f t="shared" si="456"/>
        <v>0</v>
      </c>
      <c r="G158" s="2">
        <f t="shared" si="457"/>
        <v>0</v>
      </c>
      <c r="H158" s="2">
        <f t="shared" si="458"/>
        <v>0</v>
      </c>
      <c r="I158" s="2">
        <f t="shared" si="459"/>
        <v>0</v>
      </c>
      <c r="J158" s="2">
        <f t="shared" si="460"/>
        <v>1</v>
      </c>
      <c r="K158" s="2">
        <f t="shared" si="461"/>
        <v>0</v>
      </c>
      <c r="L158" s="2">
        <f t="shared" si="462"/>
        <v>0</v>
      </c>
      <c r="M158" s="2">
        <f t="shared" si="463"/>
        <v>0</v>
      </c>
      <c r="N158" s="2" t="s">
        <v>631</v>
      </c>
      <c r="O158" s="2" t="s">
        <v>23</v>
      </c>
      <c r="P158" s="2" t="s">
        <v>139</v>
      </c>
      <c r="R158" s="2" t="s">
        <v>59</v>
      </c>
      <c r="S158" s="2" t="s">
        <v>63</v>
      </c>
      <c r="U158" s="2" t="s">
        <v>73</v>
      </c>
      <c r="V158" s="2" t="s">
        <v>1239</v>
      </c>
      <c r="W158" s="2" t="s">
        <v>81</v>
      </c>
      <c r="X158" s="2" t="s">
        <v>598</v>
      </c>
      <c r="Y158" s="2">
        <f t="shared" si="304"/>
        <v>1</v>
      </c>
      <c r="Z158" s="2">
        <f t="shared" si="305"/>
        <v>1</v>
      </c>
      <c r="AA158" s="2">
        <f t="shared" si="306"/>
        <v>1</v>
      </c>
      <c r="AB158" s="2">
        <f t="shared" si="307"/>
        <v>0</v>
      </c>
      <c r="AC158" s="2">
        <f t="shared" si="308"/>
        <v>1</v>
      </c>
      <c r="AD158" s="2">
        <f t="shared" si="464"/>
        <v>1</v>
      </c>
      <c r="AE158" s="2">
        <f t="shared" si="309"/>
        <v>1</v>
      </c>
      <c r="AF158" s="2">
        <f t="shared" si="465"/>
        <v>0</v>
      </c>
      <c r="AG158" s="2">
        <f t="shared" si="466"/>
        <v>0</v>
      </c>
      <c r="AH158" s="2">
        <f t="shared" si="467"/>
        <v>0</v>
      </c>
      <c r="AI158" s="2">
        <f t="shared" si="468"/>
        <v>0</v>
      </c>
      <c r="AJ158" s="2">
        <f t="shared" si="469"/>
        <v>0</v>
      </c>
      <c r="AK158" s="2">
        <f t="shared" si="470"/>
        <v>0</v>
      </c>
      <c r="AL158" s="2">
        <f t="shared" si="471"/>
        <v>0</v>
      </c>
      <c r="AM158" s="2">
        <f t="shared" si="472"/>
        <v>0</v>
      </c>
      <c r="AN158" s="2">
        <f t="shared" si="473"/>
        <v>1</v>
      </c>
      <c r="AO158" s="2">
        <f t="shared" si="474"/>
        <v>0</v>
      </c>
      <c r="AP158" s="2">
        <f t="shared" si="475"/>
        <v>0</v>
      </c>
      <c r="AQ158" s="2">
        <f t="shared" si="476"/>
        <v>0</v>
      </c>
      <c r="AR158" s="2">
        <f t="shared" si="477"/>
        <v>0</v>
      </c>
      <c r="AS158" s="2">
        <f t="shared" si="310"/>
        <v>0</v>
      </c>
      <c r="AT158" s="2">
        <f t="shared" si="478"/>
        <v>1</v>
      </c>
      <c r="AU158" s="2">
        <f t="shared" si="479"/>
        <v>0</v>
      </c>
      <c r="AV158" s="2">
        <f t="shared" si="480"/>
        <v>0</v>
      </c>
      <c r="AW158" s="2">
        <f t="shared" si="481"/>
        <v>0</v>
      </c>
      <c r="AX158" s="2">
        <f t="shared" si="482"/>
        <v>0</v>
      </c>
      <c r="AY158" s="2">
        <f t="shared" si="483"/>
        <v>0</v>
      </c>
      <c r="AZ158" s="2">
        <f t="shared" si="484"/>
        <v>1</v>
      </c>
      <c r="BA158" s="2">
        <f t="shared" si="485"/>
        <v>0</v>
      </c>
      <c r="BB158" s="2">
        <f t="shared" si="486"/>
        <v>0</v>
      </c>
      <c r="BC158" s="2">
        <f t="shared" si="487"/>
        <v>1</v>
      </c>
      <c r="BD158" s="2">
        <f t="shared" si="311"/>
        <v>0</v>
      </c>
      <c r="BE158" s="2">
        <f t="shared" si="312"/>
        <v>1</v>
      </c>
      <c r="BF158" s="2">
        <f t="shared" si="313"/>
        <v>0</v>
      </c>
      <c r="BG158" s="2">
        <f t="shared" si="314"/>
        <v>0</v>
      </c>
      <c r="BH158" s="2">
        <f t="shared" si="315"/>
        <v>1</v>
      </c>
      <c r="BI158" s="2">
        <f t="shared" si="316"/>
        <v>0</v>
      </c>
      <c r="BJ158" s="2">
        <f t="shared" si="317"/>
        <v>0</v>
      </c>
      <c r="BK158" s="2">
        <f t="shared" si="318"/>
        <v>0</v>
      </c>
      <c r="BL158" s="2">
        <f t="shared" si="319"/>
        <v>0</v>
      </c>
      <c r="BM158" s="2">
        <f t="shared" si="320"/>
        <v>0</v>
      </c>
      <c r="BN158" s="2">
        <f t="shared" si="321"/>
        <v>0</v>
      </c>
      <c r="BO158" s="2">
        <f t="shared" si="322"/>
        <v>0</v>
      </c>
      <c r="BP158" s="2">
        <f t="shared" si="323"/>
        <v>0</v>
      </c>
      <c r="BQ158" s="2">
        <f t="shared" si="324"/>
        <v>0</v>
      </c>
      <c r="BR158" s="2">
        <f t="shared" si="325"/>
        <v>1</v>
      </c>
      <c r="BS158" s="2">
        <f t="shared" si="326"/>
        <v>0</v>
      </c>
      <c r="BT158" s="2">
        <f t="shared" si="327"/>
        <v>0</v>
      </c>
      <c r="BU158" s="2">
        <f t="shared" si="328"/>
        <v>0</v>
      </c>
      <c r="BV158" s="2">
        <f t="shared" si="329"/>
        <v>0</v>
      </c>
      <c r="BW158" s="2">
        <f t="shared" si="330"/>
        <v>0</v>
      </c>
      <c r="BX158" s="2">
        <f t="shared" si="331"/>
        <v>0</v>
      </c>
      <c r="BY158" s="2">
        <f t="shared" si="332"/>
        <v>0</v>
      </c>
      <c r="BZ158" s="2">
        <f t="shared" si="333"/>
        <v>0</v>
      </c>
      <c r="CA158" s="2">
        <f t="shared" si="334"/>
        <v>1</v>
      </c>
      <c r="CB158" s="2">
        <f t="shared" si="335"/>
        <v>0</v>
      </c>
      <c r="CC158" s="2">
        <f t="shared" si="336"/>
        <v>0</v>
      </c>
      <c r="CD158" s="2">
        <f t="shared" si="337"/>
        <v>0</v>
      </c>
      <c r="CE158" s="2">
        <f t="shared" si="338"/>
        <v>0</v>
      </c>
      <c r="CF158" s="2">
        <f t="shared" si="339"/>
        <v>0</v>
      </c>
      <c r="CG158" s="2">
        <f t="shared" si="340"/>
        <v>0</v>
      </c>
      <c r="CH158" s="2">
        <f t="shared" si="341"/>
        <v>1</v>
      </c>
      <c r="CI158" s="2">
        <f t="shared" si="342"/>
        <v>0</v>
      </c>
      <c r="CJ158" s="2">
        <f t="shared" si="343"/>
        <v>0</v>
      </c>
      <c r="CK158" s="2">
        <f t="shared" si="344"/>
        <v>0</v>
      </c>
      <c r="CL158" s="2">
        <f t="shared" si="345"/>
        <v>0</v>
      </c>
      <c r="CM158" s="2">
        <f t="shared" si="346"/>
        <v>0</v>
      </c>
      <c r="CN158" s="2">
        <f t="shared" si="347"/>
        <v>0</v>
      </c>
      <c r="CO158" s="2">
        <f t="shared" si="348"/>
        <v>0</v>
      </c>
      <c r="CP158" s="2">
        <f t="shared" si="349"/>
        <v>0</v>
      </c>
      <c r="CQ158" s="2">
        <f t="shared" si="350"/>
        <v>0</v>
      </c>
      <c r="CR158" s="2">
        <f t="shared" si="351"/>
        <v>0</v>
      </c>
      <c r="CS158" s="2">
        <f t="shared" si="352"/>
        <v>0</v>
      </c>
      <c r="CT158" s="2">
        <f t="shared" si="353"/>
        <v>0</v>
      </c>
      <c r="CU158" s="2">
        <f t="shared" si="354"/>
        <v>0</v>
      </c>
      <c r="CV158" s="2">
        <f t="shared" si="355"/>
        <v>0</v>
      </c>
      <c r="CW158" s="2">
        <f t="shared" si="356"/>
        <v>0</v>
      </c>
      <c r="CX158" s="2">
        <f t="shared" si="357"/>
        <v>0</v>
      </c>
      <c r="CY158" s="2">
        <f t="shared" si="358"/>
        <v>0</v>
      </c>
      <c r="CZ158" s="2">
        <f t="shared" si="359"/>
        <v>0</v>
      </c>
    </row>
    <row r="159" spans="1:104" ht="110.4" x14ac:dyDescent="0.3">
      <c r="A159" s="2" t="s">
        <v>637</v>
      </c>
      <c r="B159" s="2" t="s">
        <v>638</v>
      </c>
      <c r="C159" s="2" t="s">
        <v>628</v>
      </c>
      <c r="D159" s="2" t="s">
        <v>643</v>
      </c>
      <c r="E159" s="2" t="s">
        <v>1164</v>
      </c>
      <c r="F159" s="2">
        <f t="shared" ref="F159:F210" si="488">IF(ISNUMBER(SEARCH("Energy", E159)), 1, 0)</f>
        <v>0</v>
      </c>
      <c r="G159" s="2">
        <f t="shared" ref="G159:G210" si="489">IF(ISNUMBER(SEARCH("Housing", E159)), 1, 0)</f>
        <v>0</v>
      </c>
      <c r="H159" s="2">
        <f t="shared" ref="H159:H210" si="490">IF(ISNUMBER(SEARCH("Mobility", E159)), 1, 0)</f>
        <v>0</v>
      </c>
      <c r="I159" s="2">
        <f t="shared" ref="I159:I210" si="491">IF(ISNUMBER(SEARCH("Industry", E159)), 1, 0)</f>
        <v>0</v>
      </c>
      <c r="J159" s="2">
        <f t="shared" ref="J159:J210" si="492">IF(ISNUMBER(SEARCH("Agri", E159)), 1, 0)</f>
        <v>1</v>
      </c>
      <c r="K159" s="2">
        <f t="shared" ref="K159:K210" si="493">IF(ISNUMBER(SEARCH("LULUCF", E159)), 1, 0)</f>
        <v>0</v>
      </c>
      <c r="L159" s="2">
        <f t="shared" ref="L159:L210" si="494">IF(OR(ISNUMBER(SEARCH("Waste", E159)), ISNUMBER(SEARCH("Other", E159))), 1, 0)</f>
        <v>0</v>
      </c>
      <c r="M159" s="2">
        <f t="shared" ref="M159:M210" si="495">IF(ISNUMBER(SEARCH("Cross", E159)), 1, 0)</f>
        <v>0</v>
      </c>
      <c r="N159" s="2" t="s">
        <v>631</v>
      </c>
      <c r="O159" s="2" t="s">
        <v>23</v>
      </c>
      <c r="P159" s="2" t="s">
        <v>139</v>
      </c>
      <c r="R159" s="2" t="s">
        <v>148</v>
      </c>
      <c r="S159" s="2" t="s">
        <v>63</v>
      </c>
      <c r="T159" s="2" t="s">
        <v>639</v>
      </c>
      <c r="U159" s="2" t="s">
        <v>73</v>
      </c>
      <c r="V159" s="2" t="s">
        <v>1239</v>
      </c>
      <c r="W159" s="2" t="s">
        <v>81</v>
      </c>
      <c r="X159" s="2" t="s">
        <v>598</v>
      </c>
      <c r="Y159" s="2">
        <f t="shared" si="304"/>
        <v>1</v>
      </c>
      <c r="Z159" s="2">
        <f t="shared" si="305"/>
        <v>1</v>
      </c>
      <c r="AA159" s="2">
        <f t="shared" si="306"/>
        <v>1</v>
      </c>
      <c r="AB159" s="2">
        <f t="shared" si="307"/>
        <v>0</v>
      </c>
      <c r="AC159" s="2">
        <f t="shared" si="308"/>
        <v>1</v>
      </c>
      <c r="AD159" s="2">
        <f t="shared" ref="AD159:AD210" si="496">IF(S159="Direct", 1, 0)</f>
        <v>1</v>
      </c>
      <c r="AE159" s="2">
        <f t="shared" si="309"/>
        <v>1</v>
      </c>
      <c r="AF159" s="2">
        <f t="shared" ref="AF159:AF210" si="497">IF(ISNUMBER(SEARCH("Population", T159)), 1, 0)</f>
        <v>0</v>
      </c>
      <c r="AG159" s="2">
        <f t="shared" ref="AG159:AG210" si="498">IF(ISNUMBER(SEARCH("Sufficiency", T159)), 1, 0)</f>
        <v>1</v>
      </c>
      <c r="AH159" s="2">
        <f t="shared" ref="AH159:AH210" si="499">IF(ISNUMBER(SEARCH("Efficiency", T159)), 1, 0)</f>
        <v>0</v>
      </c>
      <c r="AI159" s="2">
        <f t="shared" ref="AI159:AI210" si="500">IF(ISNUMBER(SEARCH("Consistency", T159)), 1, 0)</f>
        <v>1</v>
      </c>
      <c r="AJ159" s="2">
        <f t="shared" ref="AJ159:AJ210" si="501">IF(ISNUMBER(SEARCH("Regeneration", T159)), 1, 0)</f>
        <v>1</v>
      </c>
      <c r="AK159" s="2">
        <f t="shared" ref="AK159:AK210" si="502">IF(ISNUMBER(SEARCH("Population", U159)), 1, 0)</f>
        <v>0</v>
      </c>
      <c r="AL159" s="2">
        <f t="shared" ref="AL159:AL210" si="503">IF(ISNUMBER(SEARCH("targeted", U159)), 1, 0)</f>
        <v>0</v>
      </c>
      <c r="AM159" s="2">
        <f t="shared" ref="AM159:AM210" si="504">IF(ISNUMBER(SEARCH("direct", U159)), 1, 0)</f>
        <v>0</v>
      </c>
      <c r="AN159" s="2">
        <f t="shared" ref="AN159:AN210" si="505">IF(ISNUMBER(SEARCH("mediated", U159)), 1, 0)</f>
        <v>1</v>
      </c>
      <c r="AO159" s="2">
        <f t="shared" ref="AO159:AO210" si="506">IF(ISNUMBER(SEARCH("equalization", U159)), 1, 0)</f>
        <v>0</v>
      </c>
      <c r="AP159" s="2">
        <f t="shared" ref="AP159:AP210" si="507">IF(ISNUMBER(SEARCH("eco-efficiency", U159)), 1, 0)</f>
        <v>0</v>
      </c>
      <c r="AQ159" s="2">
        <f t="shared" ref="AQ159:AQ210" si="508">IF(ISNUMBER(SEARCH("impact", U159)), 1, 0)</f>
        <v>0</v>
      </c>
      <c r="AR159" s="2">
        <f t="shared" ref="AR159:AR210" si="509">IF(ISNUMBER(SEARCH("goals", W159)), 1, 0)</f>
        <v>0</v>
      </c>
      <c r="AS159" s="2">
        <f t="shared" si="310"/>
        <v>0</v>
      </c>
      <c r="AT159" s="2">
        <f t="shared" ref="AT159:AT210" si="510">IF(ISNUMBER(SEARCH("structural change", W159)), 1, 0)</f>
        <v>1</v>
      </c>
      <c r="AU159" s="2">
        <f t="shared" ref="AU159:AU210" si="511">IF(ISNUMBER(SEARCH("transfer of responsibility", X159)), 1, 0)</f>
        <v>0</v>
      </c>
      <c r="AV159" s="2">
        <f t="shared" ref="AV159:AV210" si="512">IF(ISNUMBER(SEARCH("international competition", X159)), 1, 0)</f>
        <v>0</v>
      </c>
      <c r="AW159" s="2">
        <f t="shared" ref="AW159:AW210" si="513">IF(ISNUMBER(SEARCH("legal form", X159)), 1, 0)</f>
        <v>0</v>
      </c>
      <c r="AX159" s="2">
        <f t="shared" ref="AX159:AX210" si="514">IF(ISNUMBER(SEARCH("infrastructure", X159)), 1, 0)</f>
        <v>0</v>
      </c>
      <c r="AY159" s="2">
        <f t="shared" ref="AY159:AY210" si="515">IF(ISNUMBER(SEARCH("property", X159)), 1, 0)</f>
        <v>0</v>
      </c>
      <c r="AZ159" s="2">
        <f t="shared" ref="AZ159:AZ210" si="516">IF(ISNUMBER(SEARCH("markets", X159)), 1, 0)</f>
        <v>1</v>
      </c>
      <c r="BA159" s="2">
        <f t="shared" ref="BA159:BA210" si="517">IF(ISNUMBER(SEARCH("Transformation governance", X159)), 1, 0)</f>
        <v>0</v>
      </c>
      <c r="BB159" s="2">
        <f t="shared" ref="BB159:BB210" si="518">IF(ISNUMBER(SEARCH("growth", X159)), 1, 0)</f>
        <v>0</v>
      </c>
      <c r="BC159" s="2">
        <f t="shared" ref="BC159:BC210" si="519">IF(ISNUMBER(SEARCH("Financ", X159)), 1, 0)</f>
        <v>1</v>
      </c>
      <c r="BD159" s="2">
        <f t="shared" si="311"/>
        <v>0</v>
      </c>
      <c r="BE159" s="2">
        <f t="shared" si="312"/>
        <v>1</v>
      </c>
      <c r="BF159" s="2">
        <f t="shared" si="313"/>
        <v>0</v>
      </c>
      <c r="BG159" s="2">
        <f t="shared" si="314"/>
        <v>0</v>
      </c>
      <c r="BH159" s="2">
        <f t="shared" si="315"/>
        <v>1</v>
      </c>
      <c r="BI159" s="2">
        <f t="shared" si="316"/>
        <v>0</v>
      </c>
      <c r="BJ159" s="2">
        <f t="shared" si="317"/>
        <v>0</v>
      </c>
      <c r="BK159" s="2">
        <f t="shared" si="318"/>
        <v>0</v>
      </c>
      <c r="BL159" s="2">
        <f t="shared" si="319"/>
        <v>0</v>
      </c>
      <c r="BM159" s="2">
        <f t="shared" si="320"/>
        <v>0</v>
      </c>
      <c r="BN159" s="2">
        <f t="shared" si="321"/>
        <v>0</v>
      </c>
      <c r="BO159" s="2">
        <f t="shared" si="322"/>
        <v>0</v>
      </c>
      <c r="BP159" s="2">
        <f t="shared" si="323"/>
        <v>0</v>
      </c>
      <c r="BQ159" s="2">
        <f t="shared" si="324"/>
        <v>0</v>
      </c>
      <c r="BR159" s="2">
        <f t="shared" si="325"/>
        <v>1</v>
      </c>
      <c r="BS159" s="2">
        <f t="shared" si="326"/>
        <v>0</v>
      </c>
      <c r="BT159" s="2">
        <f t="shared" si="327"/>
        <v>0</v>
      </c>
      <c r="BU159" s="2">
        <f t="shared" si="328"/>
        <v>0</v>
      </c>
      <c r="BV159" s="2">
        <f t="shared" si="329"/>
        <v>0</v>
      </c>
      <c r="BW159" s="2">
        <f t="shared" si="330"/>
        <v>0</v>
      </c>
      <c r="BX159" s="2">
        <f t="shared" si="331"/>
        <v>0</v>
      </c>
      <c r="BY159" s="2">
        <f t="shared" si="332"/>
        <v>0</v>
      </c>
      <c r="BZ159" s="2">
        <f t="shared" si="333"/>
        <v>0</v>
      </c>
      <c r="CA159" s="2">
        <f t="shared" si="334"/>
        <v>1</v>
      </c>
      <c r="CB159" s="2">
        <f t="shared" si="335"/>
        <v>0</v>
      </c>
      <c r="CC159" s="2">
        <f t="shared" si="336"/>
        <v>0</v>
      </c>
      <c r="CD159" s="2">
        <f t="shared" si="337"/>
        <v>0</v>
      </c>
      <c r="CE159" s="2">
        <f t="shared" si="338"/>
        <v>0</v>
      </c>
      <c r="CF159" s="2">
        <f t="shared" si="339"/>
        <v>0</v>
      </c>
      <c r="CG159" s="2">
        <f t="shared" si="340"/>
        <v>0</v>
      </c>
      <c r="CH159" s="2">
        <f t="shared" si="341"/>
        <v>1</v>
      </c>
      <c r="CI159" s="2">
        <f t="shared" si="342"/>
        <v>0</v>
      </c>
      <c r="CJ159" s="2">
        <f t="shared" si="343"/>
        <v>0</v>
      </c>
      <c r="CK159" s="2">
        <f t="shared" si="344"/>
        <v>0</v>
      </c>
      <c r="CL159" s="2">
        <f t="shared" si="345"/>
        <v>1</v>
      </c>
      <c r="CM159" s="2">
        <f t="shared" si="346"/>
        <v>0</v>
      </c>
      <c r="CN159" s="2">
        <f t="shared" si="347"/>
        <v>0</v>
      </c>
      <c r="CO159" s="2">
        <f t="shared" si="348"/>
        <v>0</v>
      </c>
      <c r="CP159" s="2">
        <f t="shared" si="349"/>
        <v>0</v>
      </c>
      <c r="CQ159" s="2">
        <f t="shared" si="350"/>
        <v>0</v>
      </c>
      <c r="CR159" s="2">
        <f t="shared" si="351"/>
        <v>0</v>
      </c>
      <c r="CS159" s="2">
        <f t="shared" si="352"/>
        <v>0</v>
      </c>
      <c r="CT159" s="2">
        <f t="shared" si="353"/>
        <v>0</v>
      </c>
      <c r="CU159" s="2">
        <f t="shared" si="354"/>
        <v>0</v>
      </c>
      <c r="CV159" s="2">
        <f t="shared" si="355"/>
        <v>0</v>
      </c>
      <c r="CW159" s="2">
        <f t="shared" si="356"/>
        <v>0</v>
      </c>
      <c r="CX159" s="2">
        <f t="shared" si="357"/>
        <v>0</v>
      </c>
      <c r="CY159" s="2">
        <f t="shared" si="358"/>
        <v>0</v>
      </c>
      <c r="CZ159" s="2">
        <f t="shared" si="359"/>
        <v>0</v>
      </c>
    </row>
    <row r="160" spans="1:104" ht="55.2" x14ac:dyDescent="0.3">
      <c r="A160" s="2" t="s">
        <v>645</v>
      </c>
      <c r="B160" s="2" t="s">
        <v>646</v>
      </c>
      <c r="C160" s="2" t="s">
        <v>628</v>
      </c>
      <c r="D160" s="2" t="s">
        <v>644</v>
      </c>
      <c r="E160" s="2" t="s">
        <v>1164</v>
      </c>
      <c r="F160" s="2">
        <f t="shared" si="488"/>
        <v>0</v>
      </c>
      <c r="G160" s="2">
        <f t="shared" si="489"/>
        <v>0</v>
      </c>
      <c r="H160" s="2">
        <f t="shared" si="490"/>
        <v>0</v>
      </c>
      <c r="I160" s="2">
        <f t="shared" si="491"/>
        <v>0</v>
      </c>
      <c r="J160" s="2">
        <f t="shared" si="492"/>
        <v>1</v>
      </c>
      <c r="K160" s="2">
        <f t="shared" si="493"/>
        <v>0</v>
      </c>
      <c r="L160" s="2">
        <f t="shared" si="494"/>
        <v>0</v>
      </c>
      <c r="M160" s="2">
        <f t="shared" si="495"/>
        <v>0</v>
      </c>
      <c r="N160" s="2" t="s">
        <v>631</v>
      </c>
      <c r="O160" s="2" t="s">
        <v>23</v>
      </c>
      <c r="P160" s="2" t="s">
        <v>139</v>
      </c>
      <c r="R160" s="2" t="s">
        <v>59</v>
      </c>
      <c r="S160" s="2" t="s">
        <v>63</v>
      </c>
      <c r="T160" s="2" t="s">
        <v>338</v>
      </c>
      <c r="U160" s="2" t="s">
        <v>73</v>
      </c>
      <c r="V160" s="2" t="s">
        <v>1239</v>
      </c>
      <c r="W160" s="2" t="s">
        <v>81</v>
      </c>
      <c r="X160" s="2" t="s">
        <v>598</v>
      </c>
      <c r="Y160" s="2">
        <f t="shared" si="304"/>
        <v>1</v>
      </c>
      <c r="Z160" s="2">
        <f t="shared" si="305"/>
        <v>1</v>
      </c>
      <c r="AA160" s="2">
        <f t="shared" si="306"/>
        <v>1</v>
      </c>
      <c r="AB160" s="2">
        <f t="shared" si="307"/>
        <v>0</v>
      </c>
      <c r="AC160" s="2">
        <f t="shared" si="308"/>
        <v>1</v>
      </c>
      <c r="AD160" s="2">
        <f t="shared" si="496"/>
        <v>1</v>
      </c>
      <c r="AE160" s="2">
        <f t="shared" si="309"/>
        <v>1</v>
      </c>
      <c r="AF160" s="2">
        <f t="shared" si="497"/>
        <v>0</v>
      </c>
      <c r="AG160" s="2">
        <f t="shared" si="498"/>
        <v>0</v>
      </c>
      <c r="AH160" s="2">
        <f t="shared" si="499"/>
        <v>0</v>
      </c>
      <c r="AI160" s="2">
        <f t="shared" si="500"/>
        <v>1</v>
      </c>
      <c r="AJ160" s="2">
        <f t="shared" si="501"/>
        <v>1</v>
      </c>
      <c r="AK160" s="2">
        <f t="shared" si="502"/>
        <v>0</v>
      </c>
      <c r="AL160" s="2">
        <f t="shared" si="503"/>
        <v>0</v>
      </c>
      <c r="AM160" s="2">
        <f t="shared" si="504"/>
        <v>0</v>
      </c>
      <c r="AN160" s="2">
        <f t="shared" si="505"/>
        <v>1</v>
      </c>
      <c r="AO160" s="2">
        <f t="shared" si="506"/>
        <v>0</v>
      </c>
      <c r="AP160" s="2">
        <f t="shared" si="507"/>
        <v>0</v>
      </c>
      <c r="AQ160" s="2">
        <f t="shared" si="508"/>
        <v>0</v>
      </c>
      <c r="AR160" s="2">
        <f t="shared" si="509"/>
        <v>0</v>
      </c>
      <c r="AS160" s="2">
        <f t="shared" si="310"/>
        <v>0</v>
      </c>
      <c r="AT160" s="2">
        <f t="shared" si="510"/>
        <v>1</v>
      </c>
      <c r="AU160" s="2">
        <f t="shared" si="511"/>
        <v>0</v>
      </c>
      <c r="AV160" s="2">
        <f t="shared" si="512"/>
        <v>0</v>
      </c>
      <c r="AW160" s="2">
        <f t="shared" si="513"/>
        <v>0</v>
      </c>
      <c r="AX160" s="2">
        <f t="shared" si="514"/>
        <v>0</v>
      </c>
      <c r="AY160" s="2">
        <f t="shared" si="515"/>
        <v>0</v>
      </c>
      <c r="AZ160" s="2">
        <f t="shared" si="516"/>
        <v>1</v>
      </c>
      <c r="BA160" s="2">
        <f t="shared" si="517"/>
        <v>0</v>
      </c>
      <c r="BB160" s="2">
        <f t="shared" si="518"/>
        <v>0</v>
      </c>
      <c r="BC160" s="2">
        <f t="shared" si="519"/>
        <v>1</v>
      </c>
      <c r="BD160" s="2">
        <f t="shared" si="311"/>
        <v>0</v>
      </c>
      <c r="BE160" s="2">
        <f t="shared" si="312"/>
        <v>1</v>
      </c>
      <c r="BF160" s="2">
        <f t="shared" si="313"/>
        <v>0</v>
      </c>
      <c r="BG160" s="2">
        <f t="shared" si="314"/>
        <v>0</v>
      </c>
      <c r="BH160" s="2">
        <f t="shared" si="315"/>
        <v>1</v>
      </c>
      <c r="BI160" s="2">
        <f t="shared" si="316"/>
        <v>0</v>
      </c>
      <c r="BJ160" s="2">
        <f t="shared" si="317"/>
        <v>0</v>
      </c>
      <c r="BK160" s="2">
        <f t="shared" si="318"/>
        <v>0</v>
      </c>
      <c r="BL160" s="2">
        <f t="shared" si="319"/>
        <v>0</v>
      </c>
      <c r="BM160" s="2">
        <f t="shared" si="320"/>
        <v>0</v>
      </c>
      <c r="BN160" s="2">
        <f t="shared" si="321"/>
        <v>0</v>
      </c>
      <c r="BO160" s="2">
        <f t="shared" si="322"/>
        <v>0</v>
      </c>
      <c r="BP160" s="2">
        <f t="shared" si="323"/>
        <v>0</v>
      </c>
      <c r="BQ160" s="2">
        <f t="shared" si="324"/>
        <v>0</v>
      </c>
      <c r="BR160" s="2">
        <f t="shared" si="325"/>
        <v>1</v>
      </c>
      <c r="BS160" s="2">
        <f t="shared" si="326"/>
        <v>0</v>
      </c>
      <c r="BT160" s="2">
        <f t="shared" si="327"/>
        <v>0</v>
      </c>
      <c r="BU160" s="2">
        <f t="shared" si="328"/>
        <v>0</v>
      </c>
      <c r="BV160" s="2">
        <f t="shared" si="329"/>
        <v>0</v>
      </c>
      <c r="BW160" s="2">
        <f t="shared" si="330"/>
        <v>0</v>
      </c>
      <c r="BX160" s="2">
        <f t="shared" si="331"/>
        <v>0</v>
      </c>
      <c r="BY160" s="2">
        <f t="shared" si="332"/>
        <v>0</v>
      </c>
      <c r="BZ160" s="2">
        <f t="shared" si="333"/>
        <v>0</v>
      </c>
      <c r="CA160" s="2">
        <f t="shared" si="334"/>
        <v>1</v>
      </c>
      <c r="CB160" s="2">
        <f t="shared" si="335"/>
        <v>0</v>
      </c>
      <c r="CC160" s="2">
        <f t="shared" si="336"/>
        <v>0</v>
      </c>
      <c r="CD160" s="2">
        <f t="shared" si="337"/>
        <v>0</v>
      </c>
      <c r="CE160" s="2">
        <f t="shared" si="338"/>
        <v>0</v>
      </c>
      <c r="CF160" s="2">
        <f t="shared" si="339"/>
        <v>0</v>
      </c>
      <c r="CG160" s="2">
        <f t="shared" si="340"/>
        <v>0</v>
      </c>
      <c r="CH160" s="2">
        <f t="shared" si="341"/>
        <v>1</v>
      </c>
      <c r="CI160" s="2">
        <f t="shared" si="342"/>
        <v>0</v>
      </c>
      <c r="CJ160" s="2">
        <f t="shared" si="343"/>
        <v>0</v>
      </c>
      <c r="CK160" s="2">
        <f t="shared" si="344"/>
        <v>0</v>
      </c>
      <c r="CL160" s="2">
        <f t="shared" si="345"/>
        <v>0</v>
      </c>
      <c r="CM160" s="2">
        <f t="shared" si="346"/>
        <v>0</v>
      </c>
      <c r="CN160" s="2">
        <f t="shared" si="347"/>
        <v>0</v>
      </c>
      <c r="CO160" s="2">
        <f t="shared" si="348"/>
        <v>0</v>
      </c>
      <c r="CP160" s="2">
        <f t="shared" si="349"/>
        <v>0</v>
      </c>
      <c r="CQ160" s="2">
        <f t="shared" si="350"/>
        <v>0</v>
      </c>
      <c r="CR160" s="2">
        <f t="shared" si="351"/>
        <v>0</v>
      </c>
      <c r="CS160" s="2">
        <f t="shared" si="352"/>
        <v>0</v>
      </c>
      <c r="CT160" s="2">
        <f t="shared" si="353"/>
        <v>0</v>
      </c>
      <c r="CU160" s="2">
        <f t="shared" si="354"/>
        <v>0</v>
      </c>
      <c r="CV160" s="2">
        <f t="shared" si="355"/>
        <v>0</v>
      </c>
      <c r="CW160" s="2">
        <f t="shared" si="356"/>
        <v>0</v>
      </c>
      <c r="CX160" s="2">
        <f t="shared" si="357"/>
        <v>0</v>
      </c>
      <c r="CY160" s="2">
        <f t="shared" si="358"/>
        <v>0</v>
      </c>
      <c r="CZ160" s="2">
        <f t="shared" si="359"/>
        <v>0</v>
      </c>
    </row>
    <row r="161" spans="1:104" ht="55.2" x14ac:dyDescent="0.3">
      <c r="A161" s="2" t="s">
        <v>647</v>
      </c>
      <c r="B161" s="2" t="s">
        <v>650</v>
      </c>
      <c r="C161" s="2" t="s">
        <v>628</v>
      </c>
      <c r="D161" s="2" t="s">
        <v>648</v>
      </c>
      <c r="E161" s="2" t="s">
        <v>1164</v>
      </c>
      <c r="F161" s="2">
        <f t="shared" si="488"/>
        <v>0</v>
      </c>
      <c r="G161" s="2">
        <f t="shared" si="489"/>
        <v>0</v>
      </c>
      <c r="H161" s="2">
        <f t="shared" si="490"/>
        <v>0</v>
      </c>
      <c r="I161" s="2">
        <f t="shared" si="491"/>
        <v>0</v>
      </c>
      <c r="J161" s="2">
        <f t="shared" si="492"/>
        <v>1</v>
      </c>
      <c r="K161" s="2">
        <f t="shared" si="493"/>
        <v>0</v>
      </c>
      <c r="L161" s="2">
        <f t="shared" si="494"/>
        <v>0</v>
      </c>
      <c r="M161" s="2">
        <f t="shared" si="495"/>
        <v>0</v>
      </c>
      <c r="N161" s="2" t="s">
        <v>631</v>
      </c>
      <c r="O161" s="2" t="s">
        <v>23</v>
      </c>
      <c r="P161" s="2" t="s">
        <v>139</v>
      </c>
      <c r="R161" s="2" t="s">
        <v>59</v>
      </c>
      <c r="S161" s="2" t="s">
        <v>63</v>
      </c>
      <c r="U161" s="2" t="s">
        <v>649</v>
      </c>
      <c r="V161" s="2" t="s">
        <v>1239</v>
      </c>
      <c r="W161" s="2" t="s">
        <v>81</v>
      </c>
      <c r="X161" s="2" t="s">
        <v>598</v>
      </c>
      <c r="Y161" s="2">
        <f t="shared" si="304"/>
        <v>1</v>
      </c>
      <c r="Z161" s="2">
        <f t="shared" si="305"/>
        <v>1</v>
      </c>
      <c r="AA161" s="2">
        <f t="shared" si="306"/>
        <v>1</v>
      </c>
      <c r="AB161" s="2">
        <f t="shared" si="307"/>
        <v>0</v>
      </c>
      <c r="AC161" s="2">
        <f t="shared" si="308"/>
        <v>1</v>
      </c>
      <c r="AD161" s="2">
        <f t="shared" si="496"/>
        <v>1</v>
      </c>
      <c r="AE161" s="2">
        <f t="shared" si="309"/>
        <v>1</v>
      </c>
      <c r="AF161" s="2">
        <f t="shared" si="497"/>
        <v>0</v>
      </c>
      <c r="AG161" s="2">
        <f t="shared" si="498"/>
        <v>0</v>
      </c>
      <c r="AH161" s="2">
        <f t="shared" si="499"/>
        <v>0</v>
      </c>
      <c r="AI161" s="2">
        <f t="shared" si="500"/>
        <v>0</v>
      </c>
      <c r="AJ161" s="2">
        <f t="shared" si="501"/>
        <v>0</v>
      </c>
      <c r="AK161" s="2">
        <f t="shared" si="502"/>
        <v>0</v>
      </c>
      <c r="AL161" s="2">
        <f t="shared" si="503"/>
        <v>0</v>
      </c>
      <c r="AM161" s="2">
        <f t="shared" si="504"/>
        <v>0</v>
      </c>
      <c r="AN161" s="2">
        <f t="shared" si="505"/>
        <v>1</v>
      </c>
      <c r="AO161" s="2">
        <f t="shared" si="506"/>
        <v>0</v>
      </c>
      <c r="AP161" s="2">
        <f t="shared" si="507"/>
        <v>0</v>
      </c>
      <c r="AQ161" s="2">
        <f t="shared" si="508"/>
        <v>1</v>
      </c>
      <c r="AR161" s="2">
        <f t="shared" si="509"/>
        <v>0</v>
      </c>
      <c r="AS161" s="2">
        <f t="shared" si="310"/>
        <v>0</v>
      </c>
      <c r="AT161" s="2">
        <f t="shared" si="510"/>
        <v>1</v>
      </c>
      <c r="AU161" s="2">
        <f t="shared" si="511"/>
        <v>0</v>
      </c>
      <c r="AV161" s="2">
        <f t="shared" si="512"/>
        <v>0</v>
      </c>
      <c r="AW161" s="2">
        <f t="shared" si="513"/>
        <v>0</v>
      </c>
      <c r="AX161" s="2">
        <f t="shared" si="514"/>
        <v>0</v>
      </c>
      <c r="AY161" s="2">
        <f t="shared" si="515"/>
        <v>0</v>
      </c>
      <c r="AZ161" s="2">
        <f t="shared" si="516"/>
        <v>1</v>
      </c>
      <c r="BA161" s="2">
        <f t="shared" si="517"/>
        <v>0</v>
      </c>
      <c r="BB161" s="2">
        <f t="shared" si="518"/>
        <v>0</v>
      </c>
      <c r="BC161" s="2">
        <f t="shared" si="519"/>
        <v>1</v>
      </c>
      <c r="BD161" s="2">
        <f t="shared" si="311"/>
        <v>0</v>
      </c>
      <c r="BE161" s="2">
        <f t="shared" si="312"/>
        <v>1</v>
      </c>
      <c r="BF161" s="2">
        <f t="shared" si="313"/>
        <v>0</v>
      </c>
      <c r="BG161" s="2">
        <f t="shared" si="314"/>
        <v>0</v>
      </c>
      <c r="BH161" s="2">
        <f t="shared" si="315"/>
        <v>1</v>
      </c>
      <c r="BI161" s="2">
        <f t="shared" si="316"/>
        <v>0</v>
      </c>
      <c r="BJ161" s="2">
        <f t="shared" si="317"/>
        <v>0</v>
      </c>
      <c r="BK161" s="2">
        <f t="shared" si="318"/>
        <v>0</v>
      </c>
      <c r="BL161" s="2">
        <f t="shared" si="319"/>
        <v>0</v>
      </c>
      <c r="BM161" s="2">
        <f t="shared" si="320"/>
        <v>0</v>
      </c>
      <c r="BN161" s="2">
        <f t="shared" si="321"/>
        <v>0</v>
      </c>
      <c r="BO161" s="2">
        <f t="shared" si="322"/>
        <v>0</v>
      </c>
      <c r="BP161" s="2">
        <f t="shared" si="323"/>
        <v>0</v>
      </c>
      <c r="BQ161" s="2">
        <f t="shared" si="324"/>
        <v>0</v>
      </c>
      <c r="BR161" s="2">
        <f t="shared" si="325"/>
        <v>1</v>
      </c>
      <c r="BS161" s="2">
        <f t="shared" si="326"/>
        <v>0</v>
      </c>
      <c r="BT161" s="2">
        <f t="shared" si="327"/>
        <v>0</v>
      </c>
      <c r="BU161" s="2">
        <f t="shared" si="328"/>
        <v>0</v>
      </c>
      <c r="BV161" s="2">
        <f t="shared" si="329"/>
        <v>0</v>
      </c>
      <c r="BW161" s="2">
        <f t="shared" si="330"/>
        <v>0</v>
      </c>
      <c r="BX161" s="2">
        <f t="shared" si="331"/>
        <v>0</v>
      </c>
      <c r="BY161" s="2">
        <f t="shared" si="332"/>
        <v>0</v>
      </c>
      <c r="BZ161" s="2">
        <f t="shared" si="333"/>
        <v>0</v>
      </c>
      <c r="CA161" s="2">
        <f t="shared" si="334"/>
        <v>1</v>
      </c>
      <c r="CB161" s="2">
        <f t="shared" si="335"/>
        <v>0</v>
      </c>
      <c r="CC161" s="2">
        <f t="shared" si="336"/>
        <v>0</v>
      </c>
      <c r="CD161" s="2">
        <f t="shared" si="337"/>
        <v>0</v>
      </c>
      <c r="CE161" s="2">
        <f t="shared" si="338"/>
        <v>0</v>
      </c>
      <c r="CF161" s="2">
        <f t="shared" si="339"/>
        <v>0</v>
      </c>
      <c r="CG161" s="2">
        <f t="shared" si="340"/>
        <v>0</v>
      </c>
      <c r="CH161" s="2">
        <f t="shared" si="341"/>
        <v>1</v>
      </c>
      <c r="CI161" s="2">
        <f t="shared" si="342"/>
        <v>0</v>
      </c>
      <c r="CJ161" s="2">
        <f t="shared" si="343"/>
        <v>0</v>
      </c>
      <c r="CK161" s="2">
        <f t="shared" si="344"/>
        <v>0</v>
      </c>
      <c r="CL161" s="2">
        <f t="shared" si="345"/>
        <v>0</v>
      </c>
      <c r="CM161" s="2">
        <f t="shared" si="346"/>
        <v>0</v>
      </c>
      <c r="CN161" s="2">
        <f t="shared" si="347"/>
        <v>0</v>
      </c>
      <c r="CO161" s="2">
        <f t="shared" si="348"/>
        <v>0</v>
      </c>
      <c r="CP161" s="2">
        <f t="shared" si="349"/>
        <v>0</v>
      </c>
      <c r="CQ161" s="2">
        <f t="shared" si="350"/>
        <v>0</v>
      </c>
      <c r="CR161" s="2">
        <f t="shared" si="351"/>
        <v>0</v>
      </c>
      <c r="CS161" s="2">
        <f t="shared" si="352"/>
        <v>0</v>
      </c>
      <c r="CT161" s="2">
        <f t="shared" si="353"/>
        <v>0</v>
      </c>
      <c r="CU161" s="2">
        <f t="shared" si="354"/>
        <v>0</v>
      </c>
      <c r="CV161" s="2">
        <f t="shared" si="355"/>
        <v>0</v>
      </c>
      <c r="CW161" s="2">
        <f t="shared" si="356"/>
        <v>0</v>
      </c>
      <c r="CX161" s="2">
        <f t="shared" si="357"/>
        <v>0</v>
      </c>
      <c r="CY161" s="2">
        <f t="shared" si="358"/>
        <v>0</v>
      </c>
      <c r="CZ161" s="2">
        <f t="shared" si="359"/>
        <v>0</v>
      </c>
    </row>
    <row r="162" spans="1:104" ht="110.4" x14ac:dyDescent="0.3">
      <c r="A162" s="2" t="s">
        <v>652</v>
      </c>
      <c r="B162" s="2" t="s">
        <v>653</v>
      </c>
      <c r="C162" s="2" t="s">
        <v>651</v>
      </c>
      <c r="D162" s="2" t="s">
        <v>659</v>
      </c>
      <c r="E162" s="2" t="s">
        <v>1164</v>
      </c>
      <c r="F162" s="2">
        <f t="shared" si="488"/>
        <v>0</v>
      </c>
      <c r="G162" s="2">
        <f t="shared" si="489"/>
        <v>0</v>
      </c>
      <c r="H162" s="2">
        <f t="shared" si="490"/>
        <v>0</v>
      </c>
      <c r="I162" s="2">
        <f t="shared" si="491"/>
        <v>0</v>
      </c>
      <c r="J162" s="2">
        <f t="shared" si="492"/>
        <v>1</v>
      </c>
      <c r="K162" s="2">
        <f t="shared" si="493"/>
        <v>0</v>
      </c>
      <c r="L162" s="2">
        <f t="shared" si="494"/>
        <v>0</v>
      </c>
      <c r="M162" s="2">
        <f t="shared" si="495"/>
        <v>0</v>
      </c>
      <c r="N162" s="2" t="s">
        <v>663</v>
      </c>
      <c r="P162" s="2" t="s">
        <v>139</v>
      </c>
      <c r="R162" s="2" t="s">
        <v>660</v>
      </c>
      <c r="S162" s="2" t="s">
        <v>63</v>
      </c>
      <c r="T162" s="2" t="s">
        <v>338</v>
      </c>
      <c r="U162" s="2" t="s">
        <v>71</v>
      </c>
      <c r="V162" s="2" t="s">
        <v>1237</v>
      </c>
      <c r="Y162" s="2">
        <f t="shared" si="304"/>
        <v>1</v>
      </c>
      <c r="Z162" s="2">
        <f t="shared" si="305"/>
        <v>0</v>
      </c>
      <c r="AA162" s="2">
        <f t="shared" si="306"/>
        <v>1</v>
      </c>
      <c r="AB162" s="2">
        <f t="shared" si="307"/>
        <v>0</v>
      </c>
      <c r="AC162" s="2">
        <f t="shared" si="308"/>
        <v>1</v>
      </c>
      <c r="AD162" s="2">
        <f t="shared" si="496"/>
        <v>1</v>
      </c>
      <c r="AE162" s="2">
        <f t="shared" si="309"/>
        <v>0</v>
      </c>
      <c r="AF162" s="2">
        <f t="shared" si="497"/>
        <v>0</v>
      </c>
      <c r="AG162" s="2">
        <f t="shared" si="498"/>
        <v>0</v>
      </c>
      <c r="AH162" s="2">
        <f t="shared" si="499"/>
        <v>0</v>
      </c>
      <c r="AI162" s="2">
        <f t="shared" si="500"/>
        <v>1</v>
      </c>
      <c r="AJ162" s="2">
        <f t="shared" si="501"/>
        <v>1</v>
      </c>
      <c r="AK162" s="2">
        <f t="shared" si="502"/>
        <v>0</v>
      </c>
      <c r="AL162" s="2">
        <f t="shared" si="503"/>
        <v>1</v>
      </c>
      <c r="AM162" s="2">
        <f t="shared" si="504"/>
        <v>0</v>
      </c>
      <c r="AN162" s="2">
        <f t="shared" si="505"/>
        <v>0</v>
      </c>
      <c r="AO162" s="2">
        <f t="shared" si="506"/>
        <v>0</v>
      </c>
      <c r="AP162" s="2">
        <f t="shared" si="507"/>
        <v>0</v>
      </c>
      <c r="AQ162" s="2">
        <f t="shared" si="508"/>
        <v>0</v>
      </c>
      <c r="AR162" s="2">
        <f t="shared" si="509"/>
        <v>0</v>
      </c>
      <c r="AS162" s="2">
        <f t="shared" si="310"/>
        <v>0</v>
      </c>
      <c r="AT162" s="2">
        <f t="shared" si="510"/>
        <v>0</v>
      </c>
      <c r="AU162" s="2">
        <f t="shared" si="511"/>
        <v>0</v>
      </c>
      <c r="AV162" s="2">
        <f t="shared" si="512"/>
        <v>0</v>
      </c>
      <c r="AW162" s="2">
        <f t="shared" si="513"/>
        <v>0</v>
      </c>
      <c r="AX162" s="2">
        <f t="shared" si="514"/>
        <v>0</v>
      </c>
      <c r="AY162" s="2">
        <f t="shared" si="515"/>
        <v>0</v>
      </c>
      <c r="AZ162" s="2">
        <f t="shared" si="516"/>
        <v>0</v>
      </c>
      <c r="BA162" s="2">
        <f t="shared" si="517"/>
        <v>0</v>
      </c>
      <c r="BB162" s="2">
        <f t="shared" si="518"/>
        <v>0</v>
      </c>
      <c r="BC162" s="2">
        <f t="shared" si="519"/>
        <v>0</v>
      </c>
      <c r="BD162" s="2">
        <f t="shared" si="311"/>
        <v>0</v>
      </c>
      <c r="BE162" s="2">
        <f t="shared" si="312"/>
        <v>1</v>
      </c>
      <c r="BF162" s="2">
        <f t="shared" si="313"/>
        <v>0</v>
      </c>
      <c r="BG162" s="2">
        <f t="shared" si="314"/>
        <v>0</v>
      </c>
      <c r="BH162" s="2">
        <f t="shared" si="315"/>
        <v>1</v>
      </c>
      <c r="BI162" s="2">
        <f t="shared" si="316"/>
        <v>0</v>
      </c>
      <c r="BJ162" s="2">
        <f t="shared" si="317"/>
        <v>0</v>
      </c>
      <c r="BK162" s="2">
        <f t="shared" si="318"/>
        <v>1</v>
      </c>
      <c r="BL162" s="2">
        <f t="shared" si="319"/>
        <v>0</v>
      </c>
      <c r="BM162" s="2">
        <f t="shared" si="320"/>
        <v>0</v>
      </c>
      <c r="BN162" s="2">
        <f t="shared" si="321"/>
        <v>0</v>
      </c>
      <c r="BO162" s="2">
        <f t="shared" si="322"/>
        <v>0</v>
      </c>
      <c r="BP162" s="2">
        <f t="shared" si="323"/>
        <v>0</v>
      </c>
      <c r="BQ162" s="2">
        <f t="shared" si="324"/>
        <v>0</v>
      </c>
      <c r="BR162" s="2">
        <f t="shared" si="325"/>
        <v>1</v>
      </c>
      <c r="BS162" s="2">
        <f t="shared" si="326"/>
        <v>0</v>
      </c>
      <c r="BT162" s="2">
        <f t="shared" si="327"/>
        <v>0</v>
      </c>
      <c r="BU162" s="2">
        <f t="shared" si="328"/>
        <v>0</v>
      </c>
      <c r="BV162" s="2">
        <f t="shared" si="329"/>
        <v>0</v>
      </c>
      <c r="BW162" s="2">
        <f t="shared" si="330"/>
        <v>0</v>
      </c>
      <c r="BX162" s="2">
        <f t="shared" si="331"/>
        <v>0</v>
      </c>
      <c r="BY162" s="2">
        <f t="shared" si="332"/>
        <v>0</v>
      </c>
      <c r="BZ162" s="2">
        <f t="shared" si="333"/>
        <v>0</v>
      </c>
      <c r="CA162" s="2">
        <f t="shared" si="334"/>
        <v>0</v>
      </c>
      <c r="CB162" s="2">
        <f t="shared" si="335"/>
        <v>0</v>
      </c>
      <c r="CC162" s="2">
        <f t="shared" si="336"/>
        <v>0</v>
      </c>
      <c r="CD162" s="2">
        <f t="shared" si="337"/>
        <v>0</v>
      </c>
      <c r="CE162" s="2">
        <f t="shared" si="338"/>
        <v>0</v>
      </c>
      <c r="CF162" s="2">
        <f t="shared" si="339"/>
        <v>0</v>
      </c>
      <c r="CG162" s="2">
        <f t="shared" si="340"/>
        <v>0</v>
      </c>
      <c r="CH162" s="2">
        <f t="shared" si="341"/>
        <v>0</v>
      </c>
      <c r="CI162" s="2">
        <f t="shared" si="342"/>
        <v>0</v>
      </c>
      <c r="CJ162" s="2">
        <f t="shared" si="343"/>
        <v>0</v>
      </c>
      <c r="CK162" s="2">
        <f t="shared" si="344"/>
        <v>0</v>
      </c>
      <c r="CL162" s="2">
        <f t="shared" si="345"/>
        <v>1</v>
      </c>
      <c r="CM162" s="2">
        <f t="shared" si="346"/>
        <v>0</v>
      </c>
      <c r="CN162" s="2">
        <f t="shared" si="347"/>
        <v>0</v>
      </c>
      <c r="CO162" s="2">
        <f t="shared" si="348"/>
        <v>0</v>
      </c>
      <c r="CP162" s="2">
        <f t="shared" si="349"/>
        <v>0</v>
      </c>
      <c r="CQ162" s="2">
        <f t="shared" si="350"/>
        <v>0</v>
      </c>
      <c r="CR162" s="2">
        <f t="shared" si="351"/>
        <v>0</v>
      </c>
      <c r="CS162" s="2">
        <f t="shared" si="352"/>
        <v>0</v>
      </c>
      <c r="CT162" s="2">
        <f t="shared" si="353"/>
        <v>0</v>
      </c>
      <c r="CU162" s="2">
        <f t="shared" si="354"/>
        <v>0</v>
      </c>
      <c r="CV162" s="2">
        <f t="shared" si="355"/>
        <v>1</v>
      </c>
      <c r="CW162" s="2">
        <f t="shared" si="356"/>
        <v>0</v>
      </c>
      <c r="CX162" s="2">
        <f t="shared" si="357"/>
        <v>1</v>
      </c>
      <c r="CY162" s="2">
        <f t="shared" si="358"/>
        <v>0</v>
      </c>
      <c r="CZ162" s="2">
        <f t="shared" si="359"/>
        <v>1</v>
      </c>
    </row>
    <row r="163" spans="1:104" ht="262.2" x14ac:dyDescent="0.3">
      <c r="A163" s="2" t="s">
        <v>654</v>
      </c>
      <c r="B163" s="2" t="s">
        <v>655</v>
      </c>
      <c r="C163" s="2" t="s">
        <v>651</v>
      </c>
      <c r="D163" s="2" t="s">
        <v>658</v>
      </c>
      <c r="E163" s="2" t="s">
        <v>1164</v>
      </c>
      <c r="F163" s="2">
        <f t="shared" ref="F163" si="520">IF(ISNUMBER(SEARCH("Energy", E163)), 1, 0)</f>
        <v>0</v>
      </c>
      <c r="G163" s="2">
        <f t="shared" ref="G163" si="521">IF(ISNUMBER(SEARCH("Housing", E163)), 1, 0)</f>
        <v>0</v>
      </c>
      <c r="H163" s="2">
        <f t="shared" ref="H163" si="522">IF(ISNUMBER(SEARCH("Mobility", E163)), 1, 0)</f>
        <v>0</v>
      </c>
      <c r="I163" s="2">
        <f t="shared" ref="I163" si="523">IF(ISNUMBER(SEARCH("Industry", E163)), 1, 0)</f>
        <v>0</v>
      </c>
      <c r="J163" s="2">
        <f t="shared" ref="J163" si="524">IF(ISNUMBER(SEARCH("Agri", E163)), 1, 0)</f>
        <v>1</v>
      </c>
      <c r="K163" s="2">
        <f t="shared" ref="K163" si="525">IF(ISNUMBER(SEARCH("LULUCF", E163)), 1, 0)</f>
        <v>0</v>
      </c>
      <c r="L163" s="2">
        <f t="shared" ref="L163" si="526">IF(OR(ISNUMBER(SEARCH("Waste", E163)), ISNUMBER(SEARCH("Other", E163))), 1, 0)</f>
        <v>0</v>
      </c>
      <c r="M163" s="2">
        <f t="shared" ref="M163" si="527">IF(ISNUMBER(SEARCH("Cross", E163)), 1, 0)</f>
        <v>0</v>
      </c>
      <c r="N163" s="2" t="s">
        <v>664</v>
      </c>
      <c r="P163" s="2" t="s">
        <v>139</v>
      </c>
      <c r="R163" s="2" t="s">
        <v>1060</v>
      </c>
      <c r="S163" s="2" t="s">
        <v>63</v>
      </c>
      <c r="T163" s="2" t="s">
        <v>338</v>
      </c>
      <c r="V163" s="2" t="s">
        <v>1237</v>
      </c>
      <c r="Y163" s="2">
        <f t="shared" si="304"/>
        <v>1</v>
      </c>
      <c r="Z163" s="2">
        <f t="shared" si="305"/>
        <v>0</v>
      </c>
      <c r="AA163" s="2">
        <f t="shared" si="306"/>
        <v>1</v>
      </c>
      <c r="AB163" s="2">
        <f t="shared" si="307"/>
        <v>0</v>
      </c>
      <c r="AC163" s="2">
        <f t="shared" si="308"/>
        <v>1</v>
      </c>
      <c r="AD163" s="2">
        <f t="shared" ref="AD163" si="528">IF(S163="Direct", 1, 0)</f>
        <v>1</v>
      </c>
      <c r="AE163" s="2">
        <f t="shared" si="309"/>
        <v>0</v>
      </c>
      <c r="AF163" s="2">
        <f t="shared" ref="AF163" si="529">IF(ISNUMBER(SEARCH("Population", T163)), 1, 0)</f>
        <v>0</v>
      </c>
      <c r="AG163" s="2">
        <f t="shared" ref="AG163" si="530">IF(ISNUMBER(SEARCH("Sufficiency", T163)), 1, 0)</f>
        <v>0</v>
      </c>
      <c r="AH163" s="2">
        <f t="shared" ref="AH163" si="531">IF(ISNUMBER(SEARCH("Efficiency", T163)), 1, 0)</f>
        <v>0</v>
      </c>
      <c r="AI163" s="2">
        <f t="shared" ref="AI163" si="532">IF(ISNUMBER(SEARCH("Consistency", T163)), 1, 0)</f>
        <v>1</v>
      </c>
      <c r="AJ163" s="2">
        <f t="shared" ref="AJ163" si="533">IF(ISNUMBER(SEARCH("Regeneration", T163)), 1, 0)</f>
        <v>1</v>
      </c>
      <c r="AK163" s="2">
        <f t="shared" ref="AK163" si="534">IF(ISNUMBER(SEARCH("Population", U163)), 1, 0)</f>
        <v>0</v>
      </c>
      <c r="AL163" s="2">
        <f t="shared" ref="AL163" si="535">IF(ISNUMBER(SEARCH("targeted", U163)), 1, 0)</f>
        <v>0</v>
      </c>
      <c r="AM163" s="2">
        <f t="shared" ref="AM163" si="536">IF(ISNUMBER(SEARCH("direct", U163)), 1, 0)</f>
        <v>0</v>
      </c>
      <c r="AN163" s="2">
        <f t="shared" ref="AN163" si="537">IF(ISNUMBER(SEARCH("mediated", U163)), 1, 0)</f>
        <v>0</v>
      </c>
      <c r="AO163" s="2">
        <f t="shared" ref="AO163" si="538">IF(ISNUMBER(SEARCH("equalization", U163)), 1, 0)</f>
        <v>0</v>
      </c>
      <c r="AP163" s="2">
        <f t="shared" ref="AP163" si="539">IF(ISNUMBER(SEARCH("eco-efficiency", U163)), 1, 0)</f>
        <v>0</v>
      </c>
      <c r="AQ163" s="2">
        <f t="shared" ref="AQ163" si="540">IF(ISNUMBER(SEARCH("impact", U163)), 1, 0)</f>
        <v>0</v>
      </c>
      <c r="AR163" s="2">
        <f t="shared" ref="AR163" si="541">IF(ISNUMBER(SEARCH("goals", W163)), 1, 0)</f>
        <v>0</v>
      </c>
      <c r="AS163" s="2">
        <f t="shared" si="310"/>
        <v>0</v>
      </c>
      <c r="AT163" s="2">
        <f t="shared" ref="AT163" si="542">IF(ISNUMBER(SEARCH("structural change", W163)), 1, 0)</f>
        <v>0</v>
      </c>
      <c r="AU163" s="2">
        <f t="shared" ref="AU163" si="543">IF(ISNUMBER(SEARCH("transfer of responsibility", X163)), 1, 0)</f>
        <v>0</v>
      </c>
      <c r="AV163" s="2">
        <f t="shared" ref="AV163" si="544">IF(ISNUMBER(SEARCH("international competition", X163)), 1, 0)</f>
        <v>0</v>
      </c>
      <c r="AW163" s="2">
        <f t="shared" ref="AW163" si="545">IF(ISNUMBER(SEARCH("legal form", X163)), 1, 0)</f>
        <v>0</v>
      </c>
      <c r="AX163" s="2">
        <f t="shared" ref="AX163" si="546">IF(ISNUMBER(SEARCH("infrastructure", X163)), 1, 0)</f>
        <v>0</v>
      </c>
      <c r="AY163" s="2">
        <f t="shared" ref="AY163" si="547">IF(ISNUMBER(SEARCH("property", X163)), 1, 0)</f>
        <v>0</v>
      </c>
      <c r="AZ163" s="2">
        <f t="shared" ref="AZ163" si="548">IF(ISNUMBER(SEARCH("markets", X163)), 1, 0)</f>
        <v>0</v>
      </c>
      <c r="BA163" s="2">
        <f t="shared" ref="BA163" si="549">IF(ISNUMBER(SEARCH("Transformation governance", X163)), 1, 0)</f>
        <v>0</v>
      </c>
      <c r="BB163" s="2">
        <f t="shared" ref="BB163" si="550">IF(ISNUMBER(SEARCH("growth", X163)), 1, 0)</f>
        <v>0</v>
      </c>
      <c r="BC163" s="2">
        <f t="shared" ref="BC163" si="551">IF(ISNUMBER(SEARCH("Financ", X163)), 1, 0)</f>
        <v>0</v>
      </c>
      <c r="BD163" s="2">
        <f t="shared" si="311"/>
        <v>0</v>
      </c>
      <c r="BE163" s="2">
        <f t="shared" si="312"/>
        <v>1</v>
      </c>
      <c r="BF163" s="2">
        <f t="shared" si="313"/>
        <v>0</v>
      </c>
      <c r="BG163" s="2">
        <f t="shared" si="314"/>
        <v>0</v>
      </c>
      <c r="BH163" s="2">
        <f t="shared" si="315"/>
        <v>1</v>
      </c>
      <c r="BI163" s="2">
        <f t="shared" si="316"/>
        <v>0</v>
      </c>
      <c r="BJ163" s="2">
        <f t="shared" si="317"/>
        <v>0</v>
      </c>
      <c r="BK163" s="2">
        <f t="shared" si="318"/>
        <v>1</v>
      </c>
      <c r="BL163" s="2">
        <f t="shared" si="319"/>
        <v>0</v>
      </c>
      <c r="BM163" s="2">
        <f t="shared" si="320"/>
        <v>1</v>
      </c>
      <c r="BN163" s="2">
        <f t="shared" si="321"/>
        <v>0</v>
      </c>
      <c r="BO163" s="2">
        <f t="shared" si="322"/>
        <v>0</v>
      </c>
      <c r="BP163" s="2">
        <f t="shared" si="323"/>
        <v>0</v>
      </c>
      <c r="BQ163" s="2">
        <f t="shared" si="324"/>
        <v>0</v>
      </c>
      <c r="BR163" s="2">
        <f t="shared" si="325"/>
        <v>1</v>
      </c>
      <c r="BS163" s="2">
        <f t="shared" si="326"/>
        <v>0</v>
      </c>
      <c r="BT163" s="2">
        <f t="shared" si="327"/>
        <v>0</v>
      </c>
      <c r="BU163" s="2">
        <f t="shared" si="328"/>
        <v>0</v>
      </c>
      <c r="BV163" s="2">
        <f t="shared" si="329"/>
        <v>0</v>
      </c>
      <c r="BW163" s="2">
        <f t="shared" si="330"/>
        <v>0</v>
      </c>
      <c r="BX163" s="2">
        <f t="shared" si="331"/>
        <v>0</v>
      </c>
      <c r="BY163" s="2">
        <f t="shared" si="332"/>
        <v>0</v>
      </c>
      <c r="BZ163" s="2">
        <f t="shared" si="333"/>
        <v>0</v>
      </c>
      <c r="CA163" s="2">
        <f t="shared" si="334"/>
        <v>0</v>
      </c>
      <c r="CB163" s="2">
        <f t="shared" si="335"/>
        <v>0</v>
      </c>
      <c r="CC163" s="2">
        <f t="shared" si="336"/>
        <v>0</v>
      </c>
      <c r="CD163" s="2">
        <f t="shared" si="337"/>
        <v>0</v>
      </c>
      <c r="CE163" s="2">
        <f t="shared" si="338"/>
        <v>0</v>
      </c>
      <c r="CF163" s="2">
        <f t="shared" si="339"/>
        <v>0</v>
      </c>
      <c r="CG163" s="2">
        <f t="shared" si="340"/>
        <v>0</v>
      </c>
      <c r="CH163" s="2">
        <f t="shared" si="341"/>
        <v>0</v>
      </c>
      <c r="CI163" s="2">
        <f t="shared" si="342"/>
        <v>0</v>
      </c>
      <c r="CJ163" s="2">
        <f t="shared" si="343"/>
        <v>0</v>
      </c>
      <c r="CK163" s="2">
        <f t="shared" si="344"/>
        <v>0</v>
      </c>
      <c r="CL163" s="2">
        <f t="shared" si="345"/>
        <v>1</v>
      </c>
      <c r="CM163" s="2">
        <f t="shared" si="346"/>
        <v>0</v>
      </c>
      <c r="CN163" s="2">
        <f t="shared" si="347"/>
        <v>0</v>
      </c>
      <c r="CO163" s="2">
        <f t="shared" si="348"/>
        <v>0</v>
      </c>
      <c r="CP163" s="2">
        <f t="shared" si="349"/>
        <v>0</v>
      </c>
      <c r="CQ163" s="2">
        <f t="shared" si="350"/>
        <v>0</v>
      </c>
      <c r="CR163" s="2">
        <f t="shared" si="351"/>
        <v>0</v>
      </c>
      <c r="CS163" s="2">
        <f t="shared" si="352"/>
        <v>0</v>
      </c>
      <c r="CT163" s="2">
        <f t="shared" si="353"/>
        <v>0</v>
      </c>
      <c r="CU163" s="2">
        <f t="shared" si="354"/>
        <v>1</v>
      </c>
      <c r="CV163" s="2">
        <f t="shared" si="355"/>
        <v>1</v>
      </c>
      <c r="CW163" s="2">
        <f t="shared" si="356"/>
        <v>0</v>
      </c>
      <c r="CX163" s="2">
        <f t="shared" si="357"/>
        <v>1</v>
      </c>
      <c r="CY163" s="2">
        <f t="shared" si="358"/>
        <v>0</v>
      </c>
      <c r="CZ163" s="2">
        <f t="shared" si="359"/>
        <v>1</v>
      </c>
    </row>
    <row r="164" spans="1:104" ht="96.6" x14ac:dyDescent="0.3">
      <c r="A164" s="2" t="s">
        <v>656</v>
      </c>
      <c r="B164" s="2" t="s">
        <v>662</v>
      </c>
      <c r="C164" s="2" t="s">
        <v>651</v>
      </c>
      <c r="D164" s="2" t="s">
        <v>665</v>
      </c>
      <c r="E164" s="2" t="s">
        <v>1164</v>
      </c>
      <c r="F164" s="2">
        <f t="shared" si="488"/>
        <v>0</v>
      </c>
      <c r="G164" s="2">
        <f t="shared" si="489"/>
        <v>0</v>
      </c>
      <c r="H164" s="2">
        <f t="shared" si="490"/>
        <v>0</v>
      </c>
      <c r="I164" s="2">
        <f t="shared" si="491"/>
        <v>0</v>
      </c>
      <c r="J164" s="2">
        <f t="shared" si="492"/>
        <v>1</v>
      </c>
      <c r="K164" s="2">
        <f t="shared" si="493"/>
        <v>0</v>
      </c>
      <c r="L164" s="2">
        <f t="shared" si="494"/>
        <v>0</v>
      </c>
      <c r="M164" s="2">
        <f t="shared" si="495"/>
        <v>0</v>
      </c>
      <c r="N164" s="2" t="s">
        <v>657</v>
      </c>
      <c r="R164" s="2" t="s">
        <v>661</v>
      </c>
      <c r="S164" s="2" t="s">
        <v>63</v>
      </c>
      <c r="U164" s="2" t="s">
        <v>71</v>
      </c>
      <c r="V164" s="2" t="s">
        <v>1237</v>
      </c>
      <c r="Y164" s="2">
        <f t="shared" si="304"/>
        <v>1</v>
      </c>
      <c r="Z164" s="2">
        <f t="shared" si="305"/>
        <v>0</v>
      </c>
      <c r="AA164" s="2">
        <f t="shared" si="306"/>
        <v>0</v>
      </c>
      <c r="AB164" s="2">
        <f t="shared" si="307"/>
        <v>0</v>
      </c>
      <c r="AC164" s="2">
        <f t="shared" si="308"/>
        <v>1</v>
      </c>
      <c r="AD164" s="2">
        <f t="shared" si="496"/>
        <v>1</v>
      </c>
      <c r="AE164" s="2">
        <f t="shared" si="309"/>
        <v>0</v>
      </c>
      <c r="AF164" s="2">
        <f t="shared" si="497"/>
        <v>0</v>
      </c>
      <c r="AG164" s="2">
        <f t="shared" si="498"/>
        <v>0</v>
      </c>
      <c r="AH164" s="2">
        <f t="shared" si="499"/>
        <v>0</v>
      </c>
      <c r="AI164" s="2">
        <f t="shared" si="500"/>
        <v>0</v>
      </c>
      <c r="AJ164" s="2">
        <f t="shared" si="501"/>
        <v>0</v>
      </c>
      <c r="AK164" s="2">
        <f t="shared" si="502"/>
        <v>0</v>
      </c>
      <c r="AL164" s="2">
        <f t="shared" si="503"/>
        <v>1</v>
      </c>
      <c r="AM164" s="2">
        <f t="shared" si="504"/>
        <v>0</v>
      </c>
      <c r="AN164" s="2">
        <f t="shared" si="505"/>
        <v>0</v>
      </c>
      <c r="AO164" s="2">
        <f t="shared" si="506"/>
        <v>0</v>
      </c>
      <c r="AP164" s="2">
        <f t="shared" si="507"/>
        <v>0</v>
      </c>
      <c r="AQ164" s="2">
        <f t="shared" si="508"/>
        <v>0</v>
      </c>
      <c r="AR164" s="2">
        <f t="shared" si="509"/>
        <v>0</v>
      </c>
      <c r="AS164" s="2">
        <f t="shared" si="310"/>
        <v>0</v>
      </c>
      <c r="AT164" s="2">
        <f t="shared" si="510"/>
        <v>0</v>
      </c>
      <c r="AU164" s="2">
        <f t="shared" si="511"/>
        <v>0</v>
      </c>
      <c r="AV164" s="2">
        <f t="shared" si="512"/>
        <v>0</v>
      </c>
      <c r="AW164" s="2">
        <f t="shared" si="513"/>
        <v>0</v>
      </c>
      <c r="AX164" s="2">
        <f t="shared" si="514"/>
        <v>0</v>
      </c>
      <c r="AY164" s="2">
        <f t="shared" si="515"/>
        <v>0</v>
      </c>
      <c r="AZ164" s="2">
        <f t="shared" si="516"/>
        <v>0</v>
      </c>
      <c r="BA164" s="2">
        <f t="shared" si="517"/>
        <v>0</v>
      </c>
      <c r="BB164" s="2">
        <f t="shared" si="518"/>
        <v>0</v>
      </c>
      <c r="BC164" s="2">
        <f t="shared" si="519"/>
        <v>0</v>
      </c>
      <c r="BD164" s="2">
        <f t="shared" si="311"/>
        <v>0</v>
      </c>
      <c r="BE164" s="2">
        <f t="shared" si="312"/>
        <v>1</v>
      </c>
      <c r="BF164" s="2">
        <f t="shared" si="313"/>
        <v>0</v>
      </c>
      <c r="BG164" s="2">
        <f t="shared" si="314"/>
        <v>1</v>
      </c>
      <c r="BH164" s="2">
        <f t="shared" si="315"/>
        <v>1</v>
      </c>
      <c r="BI164" s="2">
        <f t="shared" si="316"/>
        <v>0</v>
      </c>
      <c r="BJ164" s="2">
        <f t="shared" si="317"/>
        <v>0</v>
      </c>
      <c r="BK164" s="2">
        <f t="shared" si="318"/>
        <v>0</v>
      </c>
      <c r="BL164" s="2">
        <f t="shared" si="319"/>
        <v>0</v>
      </c>
      <c r="BM164" s="2">
        <f t="shared" si="320"/>
        <v>0</v>
      </c>
      <c r="BN164" s="2">
        <f t="shared" si="321"/>
        <v>0</v>
      </c>
      <c r="BO164" s="2">
        <f t="shared" si="322"/>
        <v>0</v>
      </c>
      <c r="BP164" s="2">
        <f t="shared" si="323"/>
        <v>0</v>
      </c>
      <c r="BQ164" s="2">
        <f t="shared" si="324"/>
        <v>0</v>
      </c>
      <c r="BR164" s="2">
        <f t="shared" si="325"/>
        <v>0</v>
      </c>
      <c r="BS164" s="2">
        <f t="shared" si="326"/>
        <v>0</v>
      </c>
      <c r="BT164" s="2">
        <f t="shared" si="327"/>
        <v>0</v>
      </c>
      <c r="BU164" s="2">
        <f t="shared" si="328"/>
        <v>0</v>
      </c>
      <c r="BV164" s="2">
        <f t="shared" si="329"/>
        <v>0</v>
      </c>
      <c r="BW164" s="2">
        <f t="shared" si="330"/>
        <v>0</v>
      </c>
      <c r="BX164" s="2">
        <f t="shared" si="331"/>
        <v>0</v>
      </c>
      <c r="BY164" s="2">
        <f t="shared" si="332"/>
        <v>0</v>
      </c>
      <c r="BZ164" s="2">
        <f t="shared" si="333"/>
        <v>0</v>
      </c>
      <c r="CA164" s="2">
        <f t="shared" si="334"/>
        <v>0</v>
      </c>
      <c r="CB164" s="2">
        <f t="shared" si="335"/>
        <v>0</v>
      </c>
      <c r="CC164" s="2">
        <f t="shared" si="336"/>
        <v>0</v>
      </c>
      <c r="CD164" s="2">
        <f t="shared" si="337"/>
        <v>0</v>
      </c>
      <c r="CE164" s="2">
        <f t="shared" si="338"/>
        <v>0</v>
      </c>
      <c r="CF164" s="2">
        <f t="shared" si="339"/>
        <v>0</v>
      </c>
      <c r="CG164" s="2">
        <f t="shared" si="340"/>
        <v>0</v>
      </c>
      <c r="CH164" s="2">
        <f t="shared" si="341"/>
        <v>0</v>
      </c>
      <c r="CI164" s="2">
        <f t="shared" si="342"/>
        <v>0</v>
      </c>
      <c r="CJ164" s="2">
        <f t="shared" si="343"/>
        <v>0</v>
      </c>
      <c r="CK164" s="2">
        <f t="shared" si="344"/>
        <v>0</v>
      </c>
      <c r="CL164" s="2">
        <f t="shared" si="345"/>
        <v>1</v>
      </c>
      <c r="CM164" s="2">
        <f t="shared" si="346"/>
        <v>0</v>
      </c>
      <c r="CN164" s="2">
        <f t="shared" si="347"/>
        <v>0</v>
      </c>
      <c r="CO164" s="2">
        <f t="shared" si="348"/>
        <v>0</v>
      </c>
      <c r="CP164" s="2">
        <f t="shared" si="349"/>
        <v>0</v>
      </c>
      <c r="CQ164" s="2">
        <f t="shared" si="350"/>
        <v>0</v>
      </c>
      <c r="CR164" s="2">
        <f t="shared" si="351"/>
        <v>0</v>
      </c>
      <c r="CS164" s="2">
        <f t="shared" si="352"/>
        <v>0</v>
      </c>
      <c r="CT164" s="2">
        <f t="shared" si="353"/>
        <v>0</v>
      </c>
      <c r="CU164" s="2">
        <f t="shared" si="354"/>
        <v>0</v>
      </c>
      <c r="CV164" s="2">
        <f t="shared" si="355"/>
        <v>0</v>
      </c>
      <c r="CW164" s="2">
        <f t="shared" si="356"/>
        <v>0</v>
      </c>
      <c r="CX164" s="2">
        <f t="shared" si="357"/>
        <v>1</v>
      </c>
      <c r="CY164" s="2">
        <f t="shared" si="358"/>
        <v>0</v>
      </c>
      <c r="CZ164" s="2">
        <f t="shared" si="359"/>
        <v>0</v>
      </c>
    </row>
    <row r="165" spans="1:104" ht="179.4" x14ac:dyDescent="0.3">
      <c r="A165" s="2" t="s">
        <v>667</v>
      </c>
      <c r="B165" s="2" t="s">
        <v>669</v>
      </c>
      <c r="C165" s="2" t="s">
        <v>670</v>
      </c>
      <c r="D165" s="2" t="s">
        <v>671</v>
      </c>
      <c r="E165" s="2" t="s">
        <v>1164</v>
      </c>
      <c r="F165" s="2">
        <f t="shared" si="488"/>
        <v>0</v>
      </c>
      <c r="G165" s="2">
        <f t="shared" si="489"/>
        <v>0</v>
      </c>
      <c r="H165" s="2">
        <f t="shared" si="490"/>
        <v>0</v>
      </c>
      <c r="I165" s="2">
        <f t="shared" si="491"/>
        <v>0</v>
      </c>
      <c r="J165" s="2">
        <f t="shared" si="492"/>
        <v>1</v>
      </c>
      <c r="K165" s="2">
        <f t="shared" si="493"/>
        <v>0</v>
      </c>
      <c r="L165" s="2">
        <f t="shared" si="494"/>
        <v>0</v>
      </c>
      <c r="M165" s="2">
        <f t="shared" si="495"/>
        <v>0</v>
      </c>
      <c r="N165" s="2" t="s">
        <v>668</v>
      </c>
      <c r="P165" s="2" t="s">
        <v>139</v>
      </c>
      <c r="R165" s="2" t="s">
        <v>1061</v>
      </c>
      <c r="S165" s="2" t="s">
        <v>108</v>
      </c>
      <c r="V165" s="2" t="s">
        <v>1237</v>
      </c>
      <c r="Y165" s="2">
        <f t="shared" si="304"/>
        <v>1</v>
      </c>
      <c r="Z165" s="2">
        <f t="shared" si="305"/>
        <v>0</v>
      </c>
      <c r="AA165" s="2">
        <f t="shared" si="306"/>
        <v>1</v>
      </c>
      <c r="AB165" s="2">
        <f t="shared" si="307"/>
        <v>0</v>
      </c>
      <c r="AC165" s="2">
        <f t="shared" si="308"/>
        <v>1</v>
      </c>
      <c r="AD165" s="2">
        <f t="shared" si="496"/>
        <v>0</v>
      </c>
      <c r="AE165" s="2">
        <f t="shared" si="309"/>
        <v>0</v>
      </c>
      <c r="AF165" s="2">
        <f t="shared" si="497"/>
        <v>0</v>
      </c>
      <c r="AG165" s="2">
        <f t="shared" si="498"/>
        <v>0</v>
      </c>
      <c r="AH165" s="2">
        <f t="shared" si="499"/>
        <v>0</v>
      </c>
      <c r="AI165" s="2">
        <f t="shared" si="500"/>
        <v>0</v>
      </c>
      <c r="AJ165" s="2">
        <f t="shared" si="501"/>
        <v>0</v>
      </c>
      <c r="AK165" s="2">
        <f t="shared" si="502"/>
        <v>0</v>
      </c>
      <c r="AL165" s="2">
        <f t="shared" si="503"/>
        <v>0</v>
      </c>
      <c r="AM165" s="2">
        <f t="shared" si="504"/>
        <v>0</v>
      </c>
      <c r="AN165" s="2">
        <f t="shared" si="505"/>
        <v>0</v>
      </c>
      <c r="AO165" s="2">
        <f t="shared" si="506"/>
        <v>0</v>
      </c>
      <c r="AP165" s="2">
        <f t="shared" si="507"/>
        <v>0</v>
      </c>
      <c r="AQ165" s="2">
        <f t="shared" si="508"/>
        <v>0</v>
      </c>
      <c r="AR165" s="2">
        <f t="shared" si="509"/>
        <v>0</v>
      </c>
      <c r="AS165" s="2">
        <f t="shared" si="310"/>
        <v>0</v>
      </c>
      <c r="AT165" s="2">
        <f t="shared" si="510"/>
        <v>0</v>
      </c>
      <c r="AU165" s="2">
        <f t="shared" si="511"/>
        <v>0</v>
      </c>
      <c r="AV165" s="2">
        <f t="shared" si="512"/>
        <v>0</v>
      </c>
      <c r="AW165" s="2">
        <f t="shared" si="513"/>
        <v>0</v>
      </c>
      <c r="AX165" s="2">
        <f t="shared" si="514"/>
        <v>0</v>
      </c>
      <c r="AY165" s="2">
        <f t="shared" si="515"/>
        <v>0</v>
      </c>
      <c r="AZ165" s="2">
        <f t="shared" si="516"/>
        <v>0</v>
      </c>
      <c r="BA165" s="2">
        <f t="shared" si="517"/>
        <v>0</v>
      </c>
      <c r="BB165" s="2">
        <f t="shared" si="518"/>
        <v>0</v>
      </c>
      <c r="BC165" s="2">
        <f t="shared" si="519"/>
        <v>0</v>
      </c>
      <c r="BD165" s="2">
        <f t="shared" si="311"/>
        <v>0</v>
      </c>
      <c r="BE165" s="2">
        <f t="shared" si="312"/>
        <v>1</v>
      </c>
      <c r="BF165" s="2">
        <f t="shared" si="313"/>
        <v>1</v>
      </c>
      <c r="BG165" s="2">
        <f t="shared" si="314"/>
        <v>1</v>
      </c>
      <c r="BH165" s="2">
        <f t="shared" si="315"/>
        <v>1</v>
      </c>
      <c r="BI165" s="2">
        <f t="shared" si="316"/>
        <v>0</v>
      </c>
      <c r="BJ165" s="2">
        <f t="shared" si="317"/>
        <v>0</v>
      </c>
      <c r="BK165" s="2">
        <f t="shared" si="318"/>
        <v>0</v>
      </c>
      <c r="BL165" s="2">
        <f t="shared" si="319"/>
        <v>0</v>
      </c>
      <c r="BM165" s="2">
        <f t="shared" si="320"/>
        <v>0</v>
      </c>
      <c r="BN165" s="2">
        <f t="shared" si="321"/>
        <v>0</v>
      </c>
      <c r="BO165" s="2">
        <f t="shared" si="322"/>
        <v>0</v>
      </c>
      <c r="BP165" s="2">
        <f t="shared" si="323"/>
        <v>0</v>
      </c>
      <c r="BQ165" s="2">
        <f t="shared" si="324"/>
        <v>0</v>
      </c>
      <c r="BR165" s="2">
        <f t="shared" si="325"/>
        <v>1</v>
      </c>
      <c r="BS165" s="2">
        <f t="shared" si="326"/>
        <v>0</v>
      </c>
      <c r="BT165" s="2">
        <f t="shared" si="327"/>
        <v>0</v>
      </c>
      <c r="BU165" s="2">
        <f t="shared" si="328"/>
        <v>0</v>
      </c>
      <c r="BV165" s="2">
        <f t="shared" si="329"/>
        <v>0</v>
      </c>
      <c r="BW165" s="2">
        <f t="shared" si="330"/>
        <v>0</v>
      </c>
      <c r="BX165" s="2">
        <f t="shared" si="331"/>
        <v>0</v>
      </c>
      <c r="BY165" s="2">
        <f t="shared" si="332"/>
        <v>0</v>
      </c>
      <c r="BZ165" s="2">
        <f t="shared" si="333"/>
        <v>0</v>
      </c>
      <c r="CA165" s="2">
        <f t="shared" si="334"/>
        <v>0</v>
      </c>
      <c r="CB165" s="2">
        <f t="shared" si="335"/>
        <v>0</v>
      </c>
      <c r="CC165" s="2">
        <f t="shared" si="336"/>
        <v>0</v>
      </c>
      <c r="CD165" s="2">
        <f t="shared" si="337"/>
        <v>0</v>
      </c>
      <c r="CE165" s="2">
        <f t="shared" si="338"/>
        <v>0</v>
      </c>
      <c r="CF165" s="2">
        <f t="shared" si="339"/>
        <v>0</v>
      </c>
      <c r="CG165" s="2">
        <f t="shared" si="340"/>
        <v>0</v>
      </c>
      <c r="CH165" s="2">
        <f t="shared" si="341"/>
        <v>1</v>
      </c>
      <c r="CI165" s="2">
        <f t="shared" si="342"/>
        <v>0</v>
      </c>
      <c r="CJ165" s="2">
        <f t="shared" si="343"/>
        <v>0</v>
      </c>
      <c r="CK165" s="2">
        <f t="shared" si="344"/>
        <v>0</v>
      </c>
      <c r="CL165" s="2">
        <f t="shared" si="345"/>
        <v>1</v>
      </c>
      <c r="CM165" s="2">
        <f t="shared" si="346"/>
        <v>0</v>
      </c>
      <c r="CN165" s="2">
        <f t="shared" si="347"/>
        <v>0</v>
      </c>
      <c r="CO165" s="2">
        <f t="shared" si="348"/>
        <v>0</v>
      </c>
      <c r="CP165" s="2">
        <f t="shared" si="349"/>
        <v>0</v>
      </c>
      <c r="CQ165" s="2">
        <f t="shared" si="350"/>
        <v>0</v>
      </c>
      <c r="CR165" s="2">
        <f t="shared" si="351"/>
        <v>0</v>
      </c>
      <c r="CS165" s="2">
        <f t="shared" si="352"/>
        <v>0</v>
      </c>
      <c r="CT165" s="2">
        <f t="shared" si="353"/>
        <v>0</v>
      </c>
      <c r="CU165" s="2">
        <f t="shared" si="354"/>
        <v>1</v>
      </c>
      <c r="CV165" s="2">
        <f t="shared" si="355"/>
        <v>1</v>
      </c>
      <c r="CW165" s="2">
        <f t="shared" si="356"/>
        <v>0</v>
      </c>
      <c r="CX165" s="2">
        <f t="shared" si="357"/>
        <v>1</v>
      </c>
      <c r="CY165" s="2">
        <f t="shared" si="358"/>
        <v>0</v>
      </c>
      <c r="CZ165" s="2">
        <f t="shared" si="359"/>
        <v>1</v>
      </c>
    </row>
    <row r="166" spans="1:104" ht="358.8" x14ac:dyDescent="0.3">
      <c r="A166" s="2" t="s">
        <v>674</v>
      </c>
      <c r="B166" s="2" t="s">
        <v>680</v>
      </c>
      <c r="C166" s="2" t="s">
        <v>673</v>
      </c>
      <c r="D166" s="2" t="s">
        <v>675</v>
      </c>
      <c r="E166" s="2" t="s">
        <v>672</v>
      </c>
      <c r="F166" s="2">
        <f t="shared" si="488"/>
        <v>0</v>
      </c>
      <c r="G166" s="2">
        <f t="shared" si="489"/>
        <v>1</v>
      </c>
      <c r="H166" s="2">
        <f t="shared" si="490"/>
        <v>0</v>
      </c>
      <c r="I166" s="2">
        <f t="shared" si="491"/>
        <v>1</v>
      </c>
      <c r="J166" s="2">
        <f t="shared" si="492"/>
        <v>0</v>
      </c>
      <c r="K166" s="2">
        <f t="shared" si="493"/>
        <v>0</v>
      </c>
      <c r="L166" s="2">
        <f t="shared" si="494"/>
        <v>0</v>
      </c>
      <c r="M166" s="2">
        <f t="shared" si="495"/>
        <v>0</v>
      </c>
      <c r="N166" s="2" t="s">
        <v>274</v>
      </c>
      <c r="O166" s="2" t="s">
        <v>23</v>
      </c>
      <c r="P166" s="2" t="s">
        <v>139</v>
      </c>
      <c r="R166" s="2" t="s">
        <v>1062</v>
      </c>
      <c r="S166" s="2" t="s">
        <v>63</v>
      </c>
      <c r="U166" s="2" t="s">
        <v>440</v>
      </c>
      <c r="V166" s="2" t="s">
        <v>1237</v>
      </c>
      <c r="Y166" s="2">
        <f t="shared" si="304"/>
        <v>1</v>
      </c>
      <c r="Z166" s="2">
        <f t="shared" si="305"/>
        <v>1</v>
      </c>
      <c r="AA166" s="2">
        <f t="shared" si="306"/>
        <v>1</v>
      </c>
      <c r="AB166" s="2">
        <f t="shared" si="307"/>
        <v>0</v>
      </c>
      <c r="AC166" s="2">
        <f t="shared" si="308"/>
        <v>1</v>
      </c>
      <c r="AD166" s="2">
        <f t="shared" si="496"/>
        <v>1</v>
      </c>
      <c r="AE166" s="2">
        <f t="shared" si="309"/>
        <v>0</v>
      </c>
      <c r="AF166" s="2">
        <f t="shared" si="497"/>
        <v>0</v>
      </c>
      <c r="AG166" s="2">
        <f t="shared" si="498"/>
        <v>0</v>
      </c>
      <c r="AH166" s="2">
        <f t="shared" si="499"/>
        <v>0</v>
      </c>
      <c r="AI166" s="2">
        <f t="shared" si="500"/>
        <v>0</v>
      </c>
      <c r="AJ166" s="2">
        <f t="shared" si="501"/>
        <v>0</v>
      </c>
      <c r="AK166" s="2">
        <f t="shared" si="502"/>
        <v>0</v>
      </c>
      <c r="AL166" s="2">
        <f t="shared" si="503"/>
        <v>1</v>
      </c>
      <c r="AM166" s="2">
        <f t="shared" si="504"/>
        <v>0</v>
      </c>
      <c r="AN166" s="2">
        <f t="shared" si="505"/>
        <v>1</v>
      </c>
      <c r="AO166" s="2">
        <f t="shared" si="506"/>
        <v>0</v>
      </c>
      <c r="AP166" s="2">
        <f t="shared" si="507"/>
        <v>0</v>
      </c>
      <c r="AQ166" s="2">
        <f t="shared" si="508"/>
        <v>1</v>
      </c>
      <c r="AR166" s="2">
        <f t="shared" si="509"/>
        <v>0</v>
      </c>
      <c r="AS166" s="2">
        <f t="shared" si="310"/>
        <v>0</v>
      </c>
      <c r="AT166" s="2">
        <f t="shared" si="510"/>
        <v>0</v>
      </c>
      <c r="AU166" s="2">
        <f t="shared" si="511"/>
        <v>0</v>
      </c>
      <c r="AV166" s="2">
        <f t="shared" si="512"/>
        <v>0</v>
      </c>
      <c r="AW166" s="2">
        <f t="shared" si="513"/>
        <v>0</v>
      </c>
      <c r="AX166" s="2">
        <f t="shared" si="514"/>
        <v>0</v>
      </c>
      <c r="AY166" s="2">
        <f t="shared" si="515"/>
        <v>0</v>
      </c>
      <c r="AZ166" s="2">
        <f t="shared" si="516"/>
        <v>0</v>
      </c>
      <c r="BA166" s="2">
        <f t="shared" si="517"/>
        <v>0</v>
      </c>
      <c r="BB166" s="2">
        <f t="shared" si="518"/>
        <v>0</v>
      </c>
      <c r="BC166" s="2">
        <f t="shared" si="519"/>
        <v>0</v>
      </c>
      <c r="BD166" s="2">
        <f t="shared" si="311"/>
        <v>0</v>
      </c>
      <c r="BE166" s="2">
        <f t="shared" si="312"/>
        <v>0</v>
      </c>
      <c r="BF166" s="2">
        <f t="shared" si="313"/>
        <v>0</v>
      </c>
      <c r="BG166" s="2">
        <f t="shared" si="314"/>
        <v>0</v>
      </c>
      <c r="BH166" s="2">
        <f t="shared" si="315"/>
        <v>1</v>
      </c>
      <c r="BI166" s="2">
        <f t="shared" si="316"/>
        <v>0</v>
      </c>
      <c r="BJ166" s="2">
        <f t="shared" si="317"/>
        <v>0</v>
      </c>
      <c r="BK166" s="2">
        <f t="shared" si="318"/>
        <v>1</v>
      </c>
      <c r="BL166" s="2">
        <f t="shared" si="319"/>
        <v>0</v>
      </c>
      <c r="BM166" s="2">
        <f t="shared" si="320"/>
        <v>0</v>
      </c>
      <c r="BN166" s="2">
        <f t="shared" si="321"/>
        <v>0</v>
      </c>
      <c r="BO166" s="2">
        <f t="shared" si="322"/>
        <v>0</v>
      </c>
      <c r="BP166" s="2">
        <f t="shared" si="323"/>
        <v>0</v>
      </c>
      <c r="BQ166" s="2">
        <f t="shared" si="324"/>
        <v>0</v>
      </c>
      <c r="BR166" s="2">
        <f t="shared" si="325"/>
        <v>1</v>
      </c>
      <c r="BS166" s="2">
        <f t="shared" si="326"/>
        <v>0</v>
      </c>
      <c r="BT166" s="2">
        <f t="shared" si="327"/>
        <v>0</v>
      </c>
      <c r="BU166" s="2">
        <f t="shared" si="328"/>
        <v>0</v>
      </c>
      <c r="BV166" s="2">
        <f t="shared" si="329"/>
        <v>0</v>
      </c>
      <c r="BW166" s="2">
        <f t="shared" si="330"/>
        <v>0</v>
      </c>
      <c r="BX166" s="2">
        <f t="shared" si="331"/>
        <v>0</v>
      </c>
      <c r="BY166" s="2">
        <f t="shared" si="332"/>
        <v>0</v>
      </c>
      <c r="BZ166" s="2">
        <f t="shared" si="333"/>
        <v>0</v>
      </c>
      <c r="CA166" s="2">
        <f t="shared" si="334"/>
        <v>1</v>
      </c>
      <c r="CB166" s="2">
        <f t="shared" si="335"/>
        <v>0</v>
      </c>
      <c r="CC166" s="2">
        <f t="shared" si="336"/>
        <v>0</v>
      </c>
      <c r="CD166" s="2">
        <f t="shared" si="337"/>
        <v>0</v>
      </c>
      <c r="CE166" s="2">
        <f t="shared" si="338"/>
        <v>0</v>
      </c>
      <c r="CF166" s="2">
        <f t="shared" si="339"/>
        <v>0</v>
      </c>
      <c r="CG166" s="2">
        <f t="shared" si="340"/>
        <v>0</v>
      </c>
      <c r="CH166" s="2">
        <f t="shared" si="341"/>
        <v>1</v>
      </c>
      <c r="CI166" s="2">
        <f t="shared" si="342"/>
        <v>0</v>
      </c>
      <c r="CJ166" s="2">
        <f t="shared" si="343"/>
        <v>0</v>
      </c>
      <c r="CK166" s="2">
        <f t="shared" si="344"/>
        <v>1</v>
      </c>
      <c r="CL166" s="2">
        <f t="shared" si="345"/>
        <v>1</v>
      </c>
      <c r="CM166" s="2">
        <f t="shared" si="346"/>
        <v>1</v>
      </c>
      <c r="CN166" s="2">
        <f t="shared" si="347"/>
        <v>1</v>
      </c>
      <c r="CO166" s="2">
        <f t="shared" si="348"/>
        <v>0</v>
      </c>
      <c r="CP166" s="2">
        <f t="shared" si="349"/>
        <v>0</v>
      </c>
      <c r="CQ166" s="2">
        <f t="shared" si="350"/>
        <v>0</v>
      </c>
      <c r="CR166" s="2">
        <f t="shared" si="351"/>
        <v>0</v>
      </c>
      <c r="CS166" s="2">
        <f t="shared" si="352"/>
        <v>0</v>
      </c>
      <c r="CT166" s="2">
        <f t="shared" si="353"/>
        <v>0</v>
      </c>
      <c r="CU166" s="2">
        <f t="shared" si="354"/>
        <v>1</v>
      </c>
      <c r="CV166" s="2">
        <f t="shared" si="355"/>
        <v>0</v>
      </c>
      <c r="CW166" s="2">
        <f t="shared" si="356"/>
        <v>1</v>
      </c>
      <c r="CX166" s="2">
        <f t="shared" si="357"/>
        <v>0</v>
      </c>
      <c r="CY166" s="2">
        <f t="shared" si="358"/>
        <v>1</v>
      </c>
      <c r="CZ166" s="2">
        <f t="shared" si="359"/>
        <v>1</v>
      </c>
    </row>
    <row r="167" spans="1:104" ht="348.75" customHeight="1" x14ac:dyDescent="0.3">
      <c r="A167" s="2" t="s">
        <v>679</v>
      </c>
      <c r="B167" s="2" t="s">
        <v>1205</v>
      </c>
      <c r="C167" s="2" t="s">
        <v>673</v>
      </c>
      <c r="D167" s="2" t="s">
        <v>676</v>
      </c>
      <c r="E167" s="2" t="s">
        <v>672</v>
      </c>
      <c r="F167" s="2">
        <f t="shared" si="488"/>
        <v>0</v>
      </c>
      <c r="G167" s="2">
        <f t="shared" si="489"/>
        <v>1</v>
      </c>
      <c r="H167" s="2">
        <f t="shared" si="490"/>
        <v>0</v>
      </c>
      <c r="I167" s="2">
        <f t="shared" si="491"/>
        <v>1</v>
      </c>
      <c r="J167" s="2">
        <f t="shared" si="492"/>
        <v>0</v>
      </c>
      <c r="K167" s="2">
        <f t="shared" si="493"/>
        <v>0</v>
      </c>
      <c r="L167" s="2">
        <f t="shared" si="494"/>
        <v>0</v>
      </c>
      <c r="M167" s="2">
        <f t="shared" si="495"/>
        <v>0</v>
      </c>
      <c r="N167" s="2" t="s">
        <v>677</v>
      </c>
      <c r="O167" s="2" t="s">
        <v>23</v>
      </c>
      <c r="P167" s="2" t="s">
        <v>139</v>
      </c>
      <c r="R167" s="2" t="s">
        <v>1062</v>
      </c>
      <c r="S167" s="2" t="s">
        <v>63</v>
      </c>
      <c r="U167" s="2" t="s">
        <v>440</v>
      </c>
      <c r="V167" s="2" t="s">
        <v>1237</v>
      </c>
      <c r="Y167" s="2">
        <f t="shared" si="304"/>
        <v>1</v>
      </c>
      <c r="Z167" s="2">
        <f t="shared" si="305"/>
        <v>1</v>
      </c>
      <c r="AA167" s="2">
        <f t="shared" si="306"/>
        <v>1</v>
      </c>
      <c r="AB167" s="2">
        <f t="shared" si="307"/>
        <v>0</v>
      </c>
      <c r="AC167" s="2">
        <f t="shared" si="308"/>
        <v>1</v>
      </c>
      <c r="AD167" s="2">
        <f t="shared" si="496"/>
        <v>1</v>
      </c>
      <c r="AE167" s="2">
        <f t="shared" si="309"/>
        <v>0</v>
      </c>
      <c r="AF167" s="2">
        <f t="shared" si="497"/>
        <v>0</v>
      </c>
      <c r="AG167" s="2">
        <f t="shared" si="498"/>
        <v>0</v>
      </c>
      <c r="AH167" s="2">
        <f t="shared" si="499"/>
        <v>0</v>
      </c>
      <c r="AI167" s="2">
        <f t="shared" si="500"/>
        <v>0</v>
      </c>
      <c r="AJ167" s="2">
        <f t="shared" si="501"/>
        <v>0</v>
      </c>
      <c r="AK167" s="2">
        <f t="shared" si="502"/>
        <v>0</v>
      </c>
      <c r="AL167" s="2">
        <f t="shared" si="503"/>
        <v>1</v>
      </c>
      <c r="AM167" s="2">
        <f t="shared" si="504"/>
        <v>0</v>
      </c>
      <c r="AN167" s="2">
        <f t="shared" si="505"/>
        <v>1</v>
      </c>
      <c r="AO167" s="2">
        <f t="shared" si="506"/>
        <v>0</v>
      </c>
      <c r="AP167" s="2">
        <f t="shared" si="507"/>
        <v>0</v>
      </c>
      <c r="AQ167" s="2">
        <f t="shared" si="508"/>
        <v>1</v>
      </c>
      <c r="AR167" s="2">
        <f t="shared" si="509"/>
        <v>0</v>
      </c>
      <c r="AS167" s="2">
        <f t="shared" si="310"/>
        <v>0</v>
      </c>
      <c r="AT167" s="2">
        <f t="shared" si="510"/>
        <v>0</v>
      </c>
      <c r="AU167" s="2">
        <f t="shared" si="511"/>
        <v>0</v>
      </c>
      <c r="AV167" s="2">
        <f t="shared" si="512"/>
        <v>0</v>
      </c>
      <c r="AW167" s="2">
        <f t="shared" si="513"/>
        <v>0</v>
      </c>
      <c r="AX167" s="2">
        <f t="shared" si="514"/>
        <v>0</v>
      </c>
      <c r="AY167" s="2">
        <f t="shared" si="515"/>
        <v>0</v>
      </c>
      <c r="AZ167" s="2">
        <f t="shared" si="516"/>
        <v>0</v>
      </c>
      <c r="BA167" s="2">
        <f t="shared" si="517"/>
        <v>0</v>
      </c>
      <c r="BB167" s="2">
        <f t="shared" si="518"/>
        <v>0</v>
      </c>
      <c r="BC167" s="2">
        <f t="shared" si="519"/>
        <v>0</v>
      </c>
      <c r="BD167" s="2">
        <f t="shared" si="311"/>
        <v>0</v>
      </c>
      <c r="BE167" s="2">
        <f t="shared" si="312"/>
        <v>0</v>
      </c>
      <c r="BF167" s="2">
        <f t="shared" si="313"/>
        <v>0</v>
      </c>
      <c r="BG167" s="2">
        <f t="shared" si="314"/>
        <v>1</v>
      </c>
      <c r="BH167" s="2">
        <f t="shared" si="315"/>
        <v>1</v>
      </c>
      <c r="BI167" s="2">
        <f t="shared" si="316"/>
        <v>0</v>
      </c>
      <c r="BJ167" s="2">
        <f t="shared" si="317"/>
        <v>0</v>
      </c>
      <c r="BK167" s="2">
        <f t="shared" si="318"/>
        <v>1</v>
      </c>
      <c r="BL167" s="2">
        <f t="shared" si="319"/>
        <v>0</v>
      </c>
      <c r="BM167" s="2">
        <f t="shared" si="320"/>
        <v>0</v>
      </c>
      <c r="BN167" s="2">
        <f t="shared" si="321"/>
        <v>0</v>
      </c>
      <c r="BO167" s="2">
        <f t="shared" si="322"/>
        <v>0</v>
      </c>
      <c r="BP167" s="2">
        <f t="shared" si="323"/>
        <v>0</v>
      </c>
      <c r="BQ167" s="2">
        <f t="shared" si="324"/>
        <v>0</v>
      </c>
      <c r="BR167" s="2">
        <f t="shared" si="325"/>
        <v>1</v>
      </c>
      <c r="BS167" s="2">
        <f t="shared" si="326"/>
        <v>0</v>
      </c>
      <c r="BT167" s="2">
        <f t="shared" si="327"/>
        <v>0</v>
      </c>
      <c r="BU167" s="2">
        <f t="shared" si="328"/>
        <v>0</v>
      </c>
      <c r="BV167" s="2">
        <f t="shared" si="329"/>
        <v>0</v>
      </c>
      <c r="BW167" s="2">
        <f t="shared" si="330"/>
        <v>0</v>
      </c>
      <c r="BX167" s="2">
        <f t="shared" si="331"/>
        <v>0</v>
      </c>
      <c r="BY167" s="2">
        <f t="shared" si="332"/>
        <v>0</v>
      </c>
      <c r="BZ167" s="2">
        <f t="shared" si="333"/>
        <v>0</v>
      </c>
      <c r="CA167" s="2">
        <f t="shared" si="334"/>
        <v>1</v>
      </c>
      <c r="CB167" s="2">
        <f t="shared" si="335"/>
        <v>0</v>
      </c>
      <c r="CC167" s="2">
        <f t="shared" si="336"/>
        <v>0</v>
      </c>
      <c r="CD167" s="2">
        <f t="shared" si="337"/>
        <v>0</v>
      </c>
      <c r="CE167" s="2">
        <f t="shared" si="338"/>
        <v>0</v>
      </c>
      <c r="CF167" s="2">
        <f t="shared" si="339"/>
        <v>0</v>
      </c>
      <c r="CG167" s="2">
        <f t="shared" si="340"/>
        <v>0</v>
      </c>
      <c r="CH167" s="2">
        <f t="shared" si="341"/>
        <v>1</v>
      </c>
      <c r="CI167" s="2">
        <f t="shared" si="342"/>
        <v>0</v>
      </c>
      <c r="CJ167" s="2">
        <f t="shared" si="343"/>
        <v>0</v>
      </c>
      <c r="CK167" s="2">
        <f t="shared" si="344"/>
        <v>1</v>
      </c>
      <c r="CL167" s="2">
        <f t="shared" si="345"/>
        <v>1</v>
      </c>
      <c r="CM167" s="2">
        <f t="shared" si="346"/>
        <v>1</v>
      </c>
      <c r="CN167" s="2">
        <f t="shared" si="347"/>
        <v>1</v>
      </c>
      <c r="CO167" s="2">
        <f t="shared" si="348"/>
        <v>0</v>
      </c>
      <c r="CP167" s="2">
        <f t="shared" si="349"/>
        <v>0</v>
      </c>
      <c r="CQ167" s="2">
        <f t="shared" si="350"/>
        <v>0</v>
      </c>
      <c r="CR167" s="2">
        <f t="shared" si="351"/>
        <v>0</v>
      </c>
      <c r="CS167" s="2">
        <f t="shared" si="352"/>
        <v>0</v>
      </c>
      <c r="CT167" s="2">
        <f t="shared" si="353"/>
        <v>0</v>
      </c>
      <c r="CU167" s="2">
        <f t="shared" si="354"/>
        <v>1</v>
      </c>
      <c r="CV167" s="2">
        <f t="shared" si="355"/>
        <v>0</v>
      </c>
      <c r="CW167" s="2">
        <f t="shared" si="356"/>
        <v>1</v>
      </c>
      <c r="CX167" s="2">
        <f t="shared" si="357"/>
        <v>0</v>
      </c>
      <c r="CY167" s="2">
        <f t="shared" si="358"/>
        <v>1</v>
      </c>
      <c r="CZ167" s="2">
        <f t="shared" si="359"/>
        <v>1</v>
      </c>
    </row>
    <row r="168" spans="1:104" ht="345" x14ac:dyDescent="0.3">
      <c r="A168" s="2" t="s">
        <v>683</v>
      </c>
      <c r="B168" s="2" t="s">
        <v>684</v>
      </c>
      <c r="C168" s="2" t="s">
        <v>678</v>
      </c>
      <c r="D168" s="2" t="s">
        <v>688</v>
      </c>
      <c r="E168" s="2" t="s">
        <v>293</v>
      </c>
      <c r="F168" s="2">
        <f t="shared" si="488"/>
        <v>1</v>
      </c>
      <c r="G168" s="2">
        <f t="shared" si="489"/>
        <v>0</v>
      </c>
      <c r="H168" s="2">
        <f t="shared" si="490"/>
        <v>0</v>
      </c>
      <c r="I168" s="2">
        <f t="shared" si="491"/>
        <v>1</v>
      </c>
      <c r="J168" s="2">
        <f t="shared" si="492"/>
        <v>0</v>
      </c>
      <c r="K168" s="2">
        <f t="shared" si="493"/>
        <v>0</v>
      </c>
      <c r="L168" s="2">
        <f t="shared" si="494"/>
        <v>0</v>
      </c>
      <c r="M168" s="2">
        <f t="shared" si="495"/>
        <v>0</v>
      </c>
      <c r="N168" s="2" t="s">
        <v>685</v>
      </c>
      <c r="O168" s="2" t="s">
        <v>23</v>
      </c>
      <c r="P168" s="2" t="s">
        <v>139</v>
      </c>
      <c r="R168" s="2" t="s">
        <v>1063</v>
      </c>
      <c r="S168" s="2" t="s">
        <v>63</v>
      </c>
      <c r="U168" s="2" t="s">
        <v>440</v>
      </c>
      <c r="V168" s="2" t="s">
        <v>1237</v>
      </c>
      <c r="Y168" s="2">
        <f t="shared" si="304"/>
        <v>1</v>
      </c>
      <c r="Z168" s="2">
        <f t="shared" si="305"/>
        <v>1</v>
      </c>
      <c r="AA168" s="2">
        <f t="shared" si="306"/>
        <v>1</v>
      </c>
      <c r="AB168" s="2">
        <f t="shared" si="307"/>
        <v>0</v>
      </c>
      <c r="AC168" s="2">
        <f t="shared" si="308"/>
        <v>1</v>
      </c>
      <c r="AD168" s="2">
        <f t="shared" si="496"/>
        <v>1</v>
      </c>
      <c r="AE168" s="2">
        <f t="shared" si="309"/>
        <v>0</v>
      </c>
      <c r="AF168" s="2">
        <f t="shared" si="497"/>
        <v>0</v>
      </c>
      <c r="AG168" s="2">
        <f t="shared" si="498"/>
        <v>0</v>
      </c>
      <c r="AH168" s="2">
        <f t="shared" si="499"/>
        <v>0</v>
      </c>
      <c r="AI168" s="2">
        <f t="shared" si="500"/>
        <v>0</v>
      </c>
      <c r="AJ168" s="2">
        <f t="shared" si="501"/>
        <v>0</v>
      </c>
      <c r="AK168" s="2">
        <f t="shared" si="502"/>
        <v>0</v>
      </c>
      <c r="AL168" s="2">
        <f t="shared" si="503"/>
        <v>1</v>
      </c>
      <c r="AM168" s="2">
        <f t="shared" si="504"/>
        <v>0</v>
      </c>
      <c r="AN168" s="2">
        <f t="shared" si="505"/>
        <v>1</v>
      </c>
      <c r="AO168" s="2">
        <f t="shared" si="506"/>
        <v>0</v>
      </c>
      <c r="AP168" s="2">
        <f t="shared" si="507"/>
        <v>0</v>
      </c>
      <c r="AQ168" s="2">
        <f t="shared" si="508"/>
        <v>1</v>
      </c>
      <c r="AR168" s="2">
        <f t="shared" si="509"/>
        <v>0</v>
      </c>
      <c r="AS168" s="2">
        <f t="shared" si="310"/>
        <v>0</v>
      </c>
      <c r="AT168" s="2">
        <f t="shared" si="510"/>
        <v>0</v>
      </c>
      <c r="AU168" s="2">
        <f t="shared" si="511"/>
        <v>0</v>
      </c>
      <c r="AV168" s="2">
        <f t="shared" si="512"/>
        <v>0</v>
      </c>
      <c r="AW168" s="2">
        <f t="shared" si="513"/>
        <v>0</v>
      </c>
      <c r="AX168" s="2">
        <f t="shared" si="514"/>
        <v>0</v>
      </c>
      <c r="AY168" s="2">
        <f t="shared" si="515"/>
        <v>0</v>
      </c>
      <c r="AZ168" s="2">
        <f t="shared" si="516"/>
        <v>0</v>
      </c>
      <c r="BA168" s="2">
        <f t="shared" si="517"/>
        <v>0</v>
      </c>
      <c r="BB168" s="2">
        <f t="shared" si="518"/>
        <v>0</v>
      </c>
      <c r="BC168" s="2">
        <f t="shared" si="519"/>
        <v>0</v>
      </c>
      <c r="BD168" s="2">
        <f t="shared" si="311"/>
        <v>0</v>
      </c>
      <c r="BE168" s="2">
        <f t="shared" si="312"/>
        <v>1</v>
      </c>
      <c r="BF168" s="2">
        <f t="shared" si="313"/>
        <v>0</v>
      </c>
      <c r="BG168" s="2">
        <f t="shared" si="314"/>
        <v>1</v>
      </c>
      <c r="BH168" s="2">
        <f t="shared" si="315"/>
        <v>1</v>
      </c>
      <c r="BI168" s="2">
        <f t="shared" si="316"/>
        <v>0</v>
      </c>
      <c r="BJ168" s="2">
        <f t="shared" si="317"/>
        <v>0</v>
      </c>
      <c r="BK168" s="2">
        <f t="shared" si="318"/>
        <v>0</v>
      </c>
      <c r="BL168" s="2">
        <f t="shared" si="319"/>
        <v>0</v>
      </c>
      <c r="BM168" s="2">
        <f t="shared" si="320"/>
        <v>0</v>
      </c>
      <c r="BN168" s="2">
        <f t="shared" si="321"/>
        <v>0</v>
      </c>
      <c r="BO168" s="2">
        <f t="shared" si="322"/>
        <v>0</v>
      </c>
      <c r="BP168" s="2">
        <f t="shared" si="323"/>
        <v>0</v>
      </c>
      <c r="BQ168" s="2">
        <f t="shared" si="324"/>
        <v>0</v>
      </c>
      <c r="BR168" s="2">
        <f t="shared" si="325"/>
        <v>1</v>
      </c>
      <c r="BS168" s="2">
        <f t="shared" si="326"/>
        <v>0</v>
      </c>
      <c r="BT168" s="2">
        <f t="shared" si="327"/>
        <v>0</v>
      </c>
      <c r="BU168" s="2">
        <f t="shared" si="328"/>
        <v>0</v>
      </c>
      <c r="BV168" s="2">
        <f t="shared" si="329"/>
        <v>0</v>
      </c>
      <c r="BW168" s="2">
        <f t="shared" si="330"/>
        <v>0</v>
      </c>
      <c r="BX168" s="2">
        <f t="shared" si="331"/>
        <v>0</v>
      </c>
      <c r="BY168" s="2">
        <f t="shared" si="332"/>
        <v>0</v>
      </c>
      <c r="BZ168" s="2">
        <f t="shared" si="333"/>
        <v>0</v>
      </c>
      <c r="CA168" s="2">
        <f t="shared" si="334"/>
        <v>1</v>
      </c>
      <c r="CB168" s="2">
        <f t="shared" si="335"/>
        <v>0</v>
      </c>
      <c r="CC168" s="2">
        <f t="shared" si="336"/>
        <v>0</v>
      </c>
      <c r="CD168" s="2">
        <f t="shared" si="337"/>
        <v>0</v>
      </c>
      <c r="CE168" s="2">
        <f t="shared" si="338"/>
        <v>0</v>
      </c>
      <c r="CF168" s="2">
        <f t="shared" si="339"/>
        <v>0</v>
      </c>
      <c r="CG168" s="2">
        <f t="shared" si="340"/>
        <v>0</v>
      </c>
      <c r="CH168" s="2">
        <f t="shared" si="341"/>
        <v>1</v>
      </c>
      <c r="CI168" s="2">
        <f t="shared" si="342"/>
        <v>0</v>
      </c>
      <c r="CJ168" s="2">
        <f t="shared" si="343"/>
        <v>0</v>
      </c>
      <c r="CK168" s="2">
        <f t="shared" si="344"/>
        <v>1</v>
      </c>
      <c r="CL168" s="2">
        <f t="shared" si="345"/>
        <v>1</v>
      </c>
      <c r="CM168" s="2">
        <f t="shared" si="346"/>
        <v>1</v>
      </c>
      <c r="CN168" s="2">
        <f t="shared" si="347"/>
        <v>1</v>
      </c>
      <c r="CO168" s="2">
        <f t="shared" si="348"/>
        <v>0</v>
      </c>
      <c r="CP168" s="2">
        <f t="shared" si="349"/>
        <v>0</v>
      </c>
      <c r="CQ168" s="2">
        <f t="shared" si="350"/>
        <v>0</v>
      </c>
      <c r="CR168" s="2">
        <f t="shared" si="351"/>
        <v>0</v>
      </c>
      <c r="CS168" s="2">
        <f t="shared" si="352"/>
        <v>0</v>
      </c>
      <c r="CT168" s="2">
        <f t="shared" si="353"/>
        <v>0</v>
      </c>
      <c r="CU168" s="2">
        <f t="shared" si="354"/>
        <v>1</v>
      </c>
      <c r="CV168" s="2">
        <f t="shared" si="355"/>
        <v>0</v>
      </c>
      <c r="CW168" s="2">
        <f t="shared" si="356"/>
        <v>1</v>
      </c>
      <c r="CX168" s="2">
        <f t="shared" si="357"/>
        <v>0</v>
      </c>
      <c r="CY168" s="2">
        <f t="shared" si="358"/>
        <v>1</v>
      </c>
      <c r="CZ168" s="2">
        <f t="shared" si="359"/>
        <v>1</v>
      </c>
    </row>
    <row r="169" spans="1:104" ht="165.6" x14ac:dyDescent="0.3">
      <c r="A169" s="2" t="s">
        <v>681</v>
      </c>
      <c r="B169" s="2" t="s">
        <v>682</v>
      </c>
      <c r="C169" s="2" t="s">
        <v>678</v>
      </c>
      <c r="D169" s="2" t="s">
        <v>687</v>
      </c>
      <c r="E169" s="2" t="s">
        <v>5</v>
      </c>
      <c r="F169" s="2">
        <f t="shared" si="488"/>
        <v>1</v>
      </c>
      <c r="G169" s="2">
        <f t="shared" si="489"/>
        <v>0</v>
      </c>
      <c r="H169" s="2">
        <f t="shared" si="490"/>
        <v>0</v>
      </c>
      <c r="I169" s="2">
        <f t="shared" si="491"/>
        <v>0</v>
      </c>
      <c r="J169" s="2">
        <f t="shared" si="492"/>
        <v>0</v>
      </c>
      <c r="K169" s="2">
        <f t="shared" si="493"/>
        <v>0</v>
      </c>
      <c r="L169" s="2">
        <f t="shared" si="494"/>
        <v>0</v>
      </c>
      <c r="M169" s="2">
        <f t="shared" si="495"/>
        <v>0</v>
      </c>
      <c r="N169" s="2" t="s">
        <v>685</v>
      </c>
      <c r="P169" s="2" t="s">
        <v>139</v>
      </c>
      <c r="R169" s="2" t="s">
        <v>686</v>
      </c>
      <c r="S169" s="2" t="s">
        <v>108</v>
      </c>
      <c r="V169" s="2" t="s">
        <v>1239</v>
      </c>
      <c r="W169" s="2" t="s">
        <v>236</v>
      </c>
      <c r="X169" s="2" t="s">
        <v>598</v>
      </c>
      <c r="Y169" s="2">
        <f t="shared" si="304"/>
        <v>1</v>
      </c>
      <c r="Z169" s="2">
        <f t="shared" si="305"/>
        <v>0</v>
      </c>
      <c r="AA169" s="2">
        <f t="shared" si="306"/>
        <v>1</v>
      </c>
      <c r="AB169" s="2">
        <f t="shared" si="307"/>
        <v>0</v>
      </c>
      <c r="AC169" s="2">
        <f t="shared" si="308"/>
        <v>1</v>
      </c>
      <c r="AD169" s="2">
        <f t="shared" si="496"/>
        <v>0</v>
      </c>
      <c r="AE169" s="2">
        <f t="shared" si="309"/>
        <v>1</v>
      </c>
      <c r="AF169" s="2">
        <f t="shared" si="497"/>
        <v>0</v>
      </c>
      <c r="AG169" s="2">
        <f t="shared" si="498"/>
        <v>0</v>
      </c>
      <c r="AH169" s="2">
        <f t="shared" si="499"/>
        <v>0</v>
      </c>
      <c r="AI169" s="2">
        <f t="shared" si="500"/>
        <v>0</v>
      </c>
      <c r="AJ169" s="2">
        <f t="shared" si="501"/>
        <v>0</v>
      </c>
      <c r="AK169" s="2">
        <f t="shared" si="502"/>
        <v>0</v>
      </c>
      <c r="AL169" s="2">
        <f t="shared" si="503"/>
        <v>0</v>
      </c>
      <c r="AM169" s="2">
        <f t="shared" si="504"/>
        <v>0</v>
      </c>
      <c r="AN169" s="2">
        <f t="shared" si="505"/>
        <v>0</v>
      </c>
      <c r="AO169" s="2">
        <f t="shared" si="506"/>
        <v>0</v>
      </c>
      <c r="AP169" s="2">
        <f t="shared" si="507"/>
        <v>0</v>
      </c>
      <c r="AQ169" s="2">
        <f t="shared" si="508"/>
        <v>0</v>
      </c>
      <c r="AR169" s="2">
        <f t="shared" si="509"/>
        <v>0</v>
      </c>
      <c r="AS169" s="2">
        <f t="shared" si="310"/>
        <v>0</v>
      </c>
      <c r="AT169" s="2">
        <f t="shared" si="510"/>
        <v>1</v>
      </c>
      <c r="AU169" s="2">
        <f t="shared" si="511"/>
        <v>0</v>
      </c>
      <c r="AV169" s="2">
        <f t="shared" si="512"/>
        <v>0</v>
      </c>
      <c r="AW169" s="2">
        <f t="shared" si="513"/>
        <v>0</v>
      </c>
      <c r="AX169" s="2">
        <f t="shared" si="514"/>
        <v>0</v>
      </c>
      <c r="AY169" s="2">
        <f t="shared" si="515"/>
        <v>0</v>
      </c>
      <c r="AZ169" s="2">
        <f t="shared" si="516"/>
        <v>1</v>
      </c>
      <c r="BA169" s="2">
        <f t="shared" si="517"/>
        <v>0</v>
      </c>
      <c r="BB169" s="2">
        <f t="shared" si="518"/>
        <v>0</v>
      </c>
      <c r="BC169" s="2">
        <f t="shared" si="519"/>
        <v>1</v>
      </c>
      <c r="BD169" s="2">
        <f t="shared" si="311"/>
        <v>0</v>
      </c>
      <c r="BE169" s="2">
        <f t="shared" si="312"/>
        <v>1</v>
      </c>
      <c r="BF169" s="2">
        <f t="shared" si="313"/>
        <v>0</v>
      </c>
      <c r="BG169" s="2">
        <f t="shared" si="314"/>
        <v>1</v>
      </c>
      <c r="BH169" s="2">
        <f t="shared" si="315"/>
        <v>1</v>
      </c>
      <c r="BI169" s="2">
        <f t="shared" si="316"/>
        <v>0</v>
      </c>
      <c r="BJ169" s="2">
        <f t="shared" si="317"/>
        <v>0</v>
      </c>
      <c r="BK169" s="2">
        <f t="shared" si="318"/>
        <v>0</v>
      </c>
      <c r="BL169" s="2">
        <f t="shared" si="319"/>
        <v>0</v>
      </c>
      <c r="BM169" s="2">
        <f t="shared" si="320"/>
        <v>0</v>
      </c>
      <c r="BN169" s="2">
        <f t="shared" si="321"/>
        <v>0</v>
      </c>
      <c r="BO169" s="2">
        <f t="shared" si="322"/>
        <v>0</v>
      </c>
      <c r="BP169" s="2">
        <f t="shared" si="323"/>
        <v>0</v>
      </c>
      <c r="BQ169" s="2">
        <f t="shared" si="324"/>
        <v>0</v>
      </c>
      <c r="BR169" s="2">
        <f t="shared" si="325"/>
        <v>1</v>
      </c>
      <c r="BS169" s="2">
        <f t="shared" si="326"/>
        <v>0</v>
      </c>
      <c r="BT169" s="2">
        <f t="shared" si="327"/>
        <v>0</v>
      </c>
      <c r="BU169" s="2">
        <f t="shared" si="328"/>
        <v>0</v>
      </c>
      <c r="BV169" s="2">
        <f t="shared" si="329"/>
        <v>0</v>
      </c>
      <c r="BW169" s="2">
        <f t="shared" si="330"/>
        <v>0</v>
      </c>
      <c r="BX169" s="2">
        <f t="shared" si="331"/>
        <v>0</v>
      </c>
      <c r="BY169" s="2">
        <f t="shared" si="332"/>
        <v>0</v>
      </c>
      <c r="BZ169" s="2">
        <f t="shared" si="333"/>
        <v>0</v>
      </c>
      <c r="CA169" s="2">
        <f t="shared" si="334"/>
        <v>0</v>
      </c>
      <c r="CB169" s="2">
        <f t="shared" si="335"/>
        <v>0</v>
      </c>
      <c r="CC169" s="2">
        <f t="shared" si="336"/>
        <v>0</v>
      </c>
      <c r="CD169" s="2">
        <f t="shared" si="337"/>
        <v>0</v>
      </c>
      <c r="CE169" s="2">
        <f t="shared" si="338"/>
        <v>0</v>
      </c>
      <c r="CF169" s="2">
        <f t="shared" si="339"/>
        <v>0</v>
      </c>
      <c r="CG169" s="2">
        <f t="shared" si="340"/>
        <v>0</v>
      </c>
      <c r="CH169" s="2">
        <f t="shared" si="341"/>
        <v>1</v>
      </c>
      <c r="CI169" s="2">
        <f t="shared" si="342"/>
        <v>0</v>
      </c>
      <c r="CJ169" s="2">
        <f t="shared" si="343"/>
        <v>0</v>
      </c>
      <c r="CK169" s="2">
        <f t="shared" si="344"/>
        <v>0</v>
      </c>
      <c r="CL169" s="2">
        <f t="shared" si="345"/>
        <v>1</v>
      </c>
      <c r="CM169" s="2">
        <f t="shared" si="346"/>
        <v>0</v>
      </c>
      <c r="CN169" s="2">
        <f t="shared" si="347"/>
        <v>1</v>
      </c>
      <c r="CO169" s="2">
        <f t="shared" si="348"/>
        <v>0</v>
      </c>
      <c r="CP169" s="2">
        <f t="shared" si="349"/>
        <v>0</v>
      </c>
      <c r="CQ169" s="2">
        <f t="shared" si="350"/>
        <v>0</v>
      </c>
      <c r="CR169" s="2">
        <f t="shared" si="351"/>
        <v>0</v>
      </c>
      <c r="CS169" s="2">
        <f t="shared" si="352"/>
        <v>0</v>
      </c>
      <c r="CT169" s="2">
        <f t="shared" si="353"/>
        <v>0</v>
      </c>
      <c r="CU169" s="2">
        <f t="shared" si="354"/>
        <v>0</v>
      </c>
      <c r="CV169" s="2">
        <f t="shared" si="355"/>
        <v>0</v>
      </c>
      <c r="CW169" s="2">
        <f t="shared" si="356"/>
        <v>0</v>
      </c>
      <c r="CX169" s="2">
        <f t="shared" si="357"/>
        <v>1</v>
      </c>
      <c r="CY169" s="2">
        <f t="shared" si="358"/>
        <v>1</v>
      </c>
      <c r="CZ169" s="2">
        <f t="shared" si="359"/>
        <v>1</v>
      </c>
    </row>
    <row r="170" spans="1:104" ht="82.8" x14ac:dyDescent="0.3">
      <c r="A170" s="2" t="s">
        <v>691</v>
      </c>
      <c r="B170" s="2" t="s">
        <v>692</v>
      </c>
      <c r="C170" s="2" t="s">
        <v>689</v>
      </c>
      <c r="D170" s="2" t="s">
        <v>693</v>
      </c>
      <c r="E170" s="2" t="s">
        <v>5</v>
      </c>
      <c r="F170" s="2">
        <f t="shared" si="488"/>
        <v>1</v>
      </c>
      <c r="G170" s="2">
        <f t="shared" si="489"/>
        <v>0</v>
      </c>
      <c r="H170" s="2">
        <f t="shared" si="490"/>
        <v>0</v>
      </c>
      <c r="I170" s="2">
        <f t="shared" si="491"/>
        <v>0</v>
      </c>
      <c r="J170" s="2">
        <f t="shared" si="492"/>
        <v>0</v>
      </c>
      <c r="K170" s="2">
        <f t="shared" si="493"/>
        <v>0</v>
      </c>
      <c r="L170" s="2">
        <f t="shared" si="494"/>
        <v>0</v>
      </c>
      <c r="M170" s="2">
        <f t="shared" si="495"/>
        <v>0</v>
      </c>
      <c r="R170" s="2" t="s">
        <v>690</v>
      </c>
      <c r="S170" s="2" t="s">
        <v>63</v>
      </c>
      <c r="U170" s="2" t="s">
        <v>73</v>
      </c>
      <c r="V170" s="2" t="s">
        <v>1239</v>
      </c>
      <c r="W170" s="2" t="s">
        <v>236</v>
      </c>
      <c r="X170" s="2" t="s">
        <v>87</v>
      </c>
      <c r="Y170" s="2">
        <f t="shared" si="304"/>
        <v>0</v>
      </c>
      <c r="Z170" s="2">
        <f t="shared" si="305"/>
        <v>0</v>
      </c>
      <c r="AA170" s="2">
        <f t="shared" si="306"/>
        <v>0</v>
      </c>
      <c r="AB170" s="2">
        <f t="shared" si="307"/>
        <v>0</v>
      </c>
      <c r="AC170" s="2">
        <f t="shared" si="308"/>
        <v>1</v>
      </c>
      <c r="AD170" s="2">
        <f t="shared" si="496"/>
        <v>1</v>
      </c>
      <c r="AE170" s="2">
        <f t="shared" si="309"/>
        <v>1</v>
      </c>
      <c r="AF170" s="2">
        <f t="shared" si="497"/>
        <v>0</v>
      </c>
      <c r="AG170" s="2">
        <f t="shared" si="498"/>
        <v>0</v>
      </c>
      <c r="AH170" s="2">
        <f t="shared" si="499"/>
        <v>0</v>
      </c>
      <c r="AI170" s="2">
        <f t="shared" si="500"/>
        <v>0</v>
      </c>
      <c r="AJ170" s="2">
        <f t="shared" si="501"/>
        <v>0</v>
      </c>
      <c r="AK170" s="2">
        <f t="shared" si="502"/>
        <v>0</v>
      </c>
      <c r="AL170" s="2">
        <f t="shared" si="503"/>
        <v>0</v>
      </c>
      <c r="AM170" s="2">
        <f t="shared" si="504"/>
        <v>0</v>
      </c>
      <c r="AN170" s="2">
        <f t="shared" si="505"/>
        <v>1</v>
      </c>
      <c r="AO170" s="2">
        <f t="shared" si="506"/>
        <v>0</v>
      </c>
      <c r="AP170" s="2">
        <f t="shared" si="507"/>
        <v>0</v>
      </c>
      <c r="AQ170" s="2">
        <f t="shared" si="508"/>
        <v>0</v>
      </c>
      <c r="AR170" s="2">
        <f t="shared" si="509"/>
        <v>0</v>
      </c>
      <c r="AS170" s="2">
        <f t="shared" si="310"/>
        <v>0</v>
      </c>
      <c r="AT170" s="2">
        <f t="shared" si="510"/>
        <v>1</v>
      </c>
      <c r="AU170" s="2">
        <f t="shared" si="511"/>
        <v>0</v>
      </c>
      <c r="AV170" s="2">
        <f t="shared" si="512"/>
        <v>0</v>
      </c>
      <c r="AW170" s="2">
        <f t="shared" si="513"/>
        <v>0</v>
      </c>
      <c r="AX170" s="2">
        <f t="shared" si="514"/>
        <v>0</v>
      </c>
      <c r="AY170" s="2">
        <f t="shared" si="515"/>
        <v>0</v>
      </c>
      <c r="AZ170" s="2">
        <f t="shared" si="516"/>
        <v>1</v>
      </c>
      <c r="BA170" s="2">
        <f t="shared" si="517"/>
        <v>0</v>
      </c>
      <c r="BB170" s="2">
        <f t="shared" si="518"/>
        <v>0</v>
      </c>
      <c r="BC170" s="2">
        <f t="shared" si="519"/>
        <v>0</v>
      </c>
      <c r="BD170" s="2">
        <f t="shared" si="311"/>
        <v>0</v>
      </c>
      <c r="BE170" s="2">
        <f t="shared" si="312"/>
        <v>0</v>
      </c>
      <c r="BF170" s="2">
        <f t="shared" si="313"/>
        <v>0</v>
      </c>
      <c r="BG170" s="2">
        <f t="shared" si="314"/>
        <v>0</v>
      </c>
      <c r="BH170" s="2">
        <f t="shared" si="315"/>
        <v>0</v>
      </c>
      <c r="BI170" s="2">
        <f t="shared" si="316"/>
        <v>0</v>
      </c>
      <c r="BJ170" s="2">
        <f t="shared" si="317"/>
        <v>0</v>
      </c>
      <c r="BK170" s="2">
        <f t="shared" si="318"/>
        <v>0</v>
      </c>
      <c r="BL170" s="2">
        <f t="shared" si="319"/>
        <v>0</v>
      </c>
      <c r="BM170" s="2">
        <f t="shared" si="320"/>
        <v>0</v>
      </c>
      <c r="BN170" s="2">
        <f t="shared" si="321"/>
        <v>0</v>
      </c>
      <c r="BO170" s="2">
        <f t="shared" si="322"/>
        <v>0</v>
      </c>
      <c r="BP170" s="2">
        <f t="shared" si="323"/>
        <v>0</v>
      </c>
      <c r="BQ170" s="2">
        <f t="shared" si="324"/>
        <v>0</v>
      </c>
      <c r="BR170" s="2">
        <f t="shared" si="325"/>
        <v>0</v>
      </c>
      <c r="BS170" s="2">
        <f t="shared" si="326"/>
        <v>0</v>
      </c>
      <c r="BT170" s="2">
        <f t="shared" si="327"/>
        <v>0</v>
      </c>
      <c r="BU170" s="2">
        <f t="shared" si="328"/>
        <v>0</v>
      </c>
      <c r="BV170" s="2">
        <f t="shared" si="329"/>
        <v>0</v>
      </c>
      <c r="BW170" s="2">
        <f t="shared" si="330"/>
        <v>0</v>
      </c>
      <c r="BX170" s="2">
        <f t="shared" si="331"/>
        <v>0</v>
      </c>
      <c r="BY170" s="2">
        <f t="shared" si="332"/>
        <v>0</v>
      </c>
      <c r="BZ170" s="2">
        <f t="shared" si="333"/>
        <v>0</v>
      </c>
      <c r="CA170" s="2">
        <f t="shared" si="334"/>
        <v>0</v>
      </c>
      <c r="CB170" s="2">
        <f t="shared" si="335"/>
        <v>0</v>
      </c>
      <c r="CC170" s="2">
        <f t="shared" si="336"/>
        <v>0</v>
      </c>
      <c r="CD170" s="2">
        <f t="shared" si="337"/>
        <v>0</v>
      </c>
      <c r="CE170" s="2">
        <f t="shared" si="338"/>
        <v>0</v>
      </c>
      <c r="CF170" s="2">
        <f t="shared" si="339"/>
        <v>0</v>
      </c>
      <c r="CG170" s="2">
        <f t="shared" si="340"/>
        <v>0</v>
      </c>
      <c r="CH170" s="2">
        <f t="shared" si="341"/>
        <v>0</v>
      </c>
      <c r="CI170" s="2">
        <f t="shared" si="342"/>
        <v>0</v>
      </c>
      <c r="CJ170" s="2">
        <f t="shared" si="343"/>
        <v>0</v>
      </c>
      <c r="CK170" s="2">
        <f t="shared" si="344"/>
        <v>1</v>
      </c>
      <c r="CL170" s="2">
        <f t="shared" si="345"/>
        <v>0</v>
      </c>
      <c r="CM170" s="2">
        <f t="shared" si="346"/>
        <v>0</v>
      </c>
      <c r="CN170" s="2">
        <f t="shared" si="347"/>
        <v>0</v>
      </c>
      <c r="CO170" s="2">
        <f t="shared" si="348"/>
        <v>0</v>
      </c>
      <c r="CP170" s="2">
        <f t="shared" si="349"/>
        <v>0</v>
      </c>
      <c r="CQ170" s="2">
        <f t="shared" si="350"/>
        <v>0</v>
      </c>
      <c r="CR170" s="2">
        <f t="shared" si="351"/>
        <v>0</v>
      </c>
      <c r="CS170" s="2">
        <f t="shared" si="352"/>
        <v>0</v>
      </c>
      <c r="CT170" s="2">
        <f t="shared" si="353"/>
        <v>0</v>
      </c>
      <c r="CU170" s="2">
        <f t="shared" si="354"/>
        <v>0</v>
      </c>
      <c r="CV170" s="2">
        <f t="shared" si="355"/>
        <v>0</v>
      </c>
      <c r="CW170" s="2">
        <f t="shared" si="356"/>
        <v>1</v>
      </c>
      <c r="CX170" s="2">
        <f t="shared" si="357"/>
        <v>0</v>
      </c>
      <c r="CY170" s="2">
        <f t="shared" si="358"/>
        <v>0</v>
      </c>
      <c r="CZ170" s="2">
        <f t="shared" si="359"/>
        <v>0</v>
      </c>
    </row>
    <row r="171" spans="1:104" ht="82.8" x14ac:dyDescent="0.3">
      <c r="A171" s="2" t="s">
        <v>702</v>
      </c>
      <c r="B171" s="2" t="s">
        <v>697</v>
      </c>
      <c r="C171" s="2" t="s">
        <v>689</v>
      </c>
      <c r="D171" s="2" t="s">
        <v>696</v>
      </c>
      <c r="E171" s="2" t="s">
        <v>5</v>
      </c>
      <c r="F171" s="2">
        <f t="shared" si="488"/>
        <v>1</v>
      </c>
      <c r="G171" s="2">
        <f t="shared" si="489"/>
        <v>0</v>
      </c>
      <c r="H171" s="2">
        <f t="shared" si="490"/>
        <v>0</v>
      </c>
      <c r="I171" s="2">
        <f t="shared" si="491"/>
        <v>0</v>
      </c>
      <c r="J171" s="2">
        <f t="shared" si="492"/>
        <v>0</v>
      </c>
      <c r="K171" s="2">
        <f t="shared" si="493"/>
        <v>0</v>
      </c>
      <c r="L171" s="2">
        <f t="shared" si="494"/>
        <v>0</v>
      </c>
      <c r="M171" s="2">
        <f t="shared" si="495"/>
        <v>0</v>
      </c>
      <c r="N171" s="2" t="s">
        <v>694</v>
      </c>
      <c r="P171" s="2" t="s">
        <v>139</v>
      </c>
      <c r="R171" s="2" t="s">
        <v>163</v>
      </c>
      <c r="S171" s="2" t="s">
        <v>108</v>
      </c>
      <c r="V171" s="2" t="s">
        <v>1237</v>
      </c>
      <c r="Y171" s="2">
        <f t="shared" si="304"/>
        <v>1</v>
      </c>
      <c r="Z171" s="2">
        <f t="shared" si="305"/>
        <v>0</v>
      </c>
      <c r="AA171" s="2">
        <f t="shared" si="306"/>
        <v>1</v>
      </c>
      <c r="AB171" s="2">
        <f t="shared" si="307"/>
        <v>0</v>
      </c>
      <c r="AC171" s="2">
        <f t="shared" si="308"/>
        <v>1</v>
      </c>
      <c r="AD171" s="2">
        <f t="shared" si="496"/>
        <v>0</v>
      </c>
      <c r="AE171" s="2">
        <f t="shared" si="309"/>
        <v>0</v>
      </c>
      <c r="AF171" s="2">
        <f t="shared" si="497"/>
        <v>0</v>
      </c>
      <c r="AG171" s="2">
        <f t="shared" si="498"/>
        <v>0</v>
      </c>
      <c r="AH171" s="2">
        <f t="shared" si="499"/>
        <v>0</v>
      </c>
      <c r="AI171" s="2">
        <f t="shared" si="500"/>
        <v>0</v>
      </c>
      <c r="AJ171" s="2">
        <f t="shared" si="501"/>
        <v>0</v>
      </c>
      <c r="AK171" s="2">
        <f t="shared" si="502"/>
        <v>0</v>
      </c>
      <c r="AL171" s="2">
        <f t="shared" si="503"/>
        <v>0</v>
      </c>
      <c r="AM171" s="2">
        <f t="shared" si="504"/>
        <v>0</v>
      </c>
      <c r="AN171" s="2">
        <f t="shared" si="505"/>
        <v>0</v>
      </c>
      <c r="AO171" s="2">
        <f t="shared" si="506"/>
        <v>0</v>
      </c>
      <c r="AP171" s="2">
        <f t="shared" si="507"/>
        <v>0</v>
      </c>
      <c r="AQ171" s="2">
        <f t="shared" si="508"/>
        <v>0</v>
      </c>
      <c r="AR171" s="2">
        <f t="shared" si="509"/>
        <v>0</v>
      </c>
      <c r="AS171" s="2">
        <f t="shared" si="310"/>
        <v>0</v>
      </c>
      <c r="AT171" s="2">
        <f t="shared" si="510"/>
        <v>0</v>
      </c>
      <c r="AU171" s="2">
        <f t="shared" si="511"/>
        <v>0</v>
      </c>
      <c r="AV171" s="2">
        <f t="shared" si="512"/>
        <v>0</v>
      </c>
      <c r="AW171" s="2">
        <f t="shared" si="513"/>
        <v>0</v>
      </c>
      <c r="AX171" s="2">
        <f t="shared" si="514"/>
        <v>0</v>
      </c>
      <c r="AY171" s="2">
        <f t="shared" si="515"/>
        <v>0</v>
      </c>
      <c r="AZ171" s="2">
        <f t="shared" si="516"/>
        <v>0</v>
      </c>
      <c r="BA171" s="2">
        <f t="shared" si="517"/>
        <v>0</v>
      </c>
      <c r="BB171" s="2">
        <f t="shared" si="518"/>
        <v>0</v>
      </c>
      <c r="BC171" s="2">
        <f t="shared" si="519"/>
        <v>0</v>
      </c>
      <c r="BD171" s="2">
        <f t="shared" si="311"/>
        <v>0</v>
      </c>
      <c r="BE171" s="2">
        <f t="shared" si="312"/>
        <v>1</v>
      </c>
      <c r="BF171" s="2">
        <f t="shared" si="313"/>
        <v>0</v>
      </c>
      <c r="BG171" s="2">
        <f t="shared" si="314"/>
        <v>1</v>
      </c>
      <c r="BH171" s="2">
        <f t="shared" si="315"/>
        <v>1</v>
      </c>
      <c r="BI171" s="2">
        <f t="shared" si="316"/>
        <v>0</v>
      </c>
      <c r="BJ171" s="2">
        <f t="shared" si="317"/>
        <v>0</v>
      </c>
      <c r="BK171" s="2">
        <f t="shared" si="318"/>
        <v>1</v>
      </c>
      <c r="BL171" s="2">
        <f t="shared" si="319"/>
        <v>0</v>
      </c>
      <c r="BM171" s="2">
        <f t="shared" si="320"/>
        <v>0</v>
      </c>
      <c r="BN171" s="2">
        <f t="shared" si="321"/>
        <v>0</v>
      </c>
      <c r="BO171" s="2">
        <f t="shared" si="322"/>
        <v>0</v>
      </c>
      <c r="BP171" s="2">
        <f t="shared" si="323"/>
        <v>0</v>
      </c>
      <c r="BQ171" s="2">
        <f t="shared" si="324"/>
        <v>0</v>
      </c>
      <c r="BR171" s="2">
        <f t="shared" si="325"/>
        <v>1</v>
      </c>
      <c r="BS171" s="2">
        <f t="shared" si="326"/>
        <v>0</v>
      </c>
      <c r="BT171" s="2">
        <f t="shared" si="327"/>
        <v>0</v>
      </c>
      <c r="BU171" s="2">
        <f t="shared" si="328"/>
        <v>0</v>
      </c>
      <c r="BV171" s="2">
        <f t="shared" si="329"/>
        <v>0</v>
      </c>
      <c r="BW171" s="2">
        <f t="shared" si="330"/>
        <v>0</v>
      </c>
      <c r="BX171" s="2">
        <f t="shared" si="331"/>
        <v>0</v>
      </c>
      <c r="BY171" s="2">
        <f t="shared" si="332"/>
        <v>0</v>
      </c>
      <c r="BZ171" s="2">
        <f t="shared" si="333"/>
        <v>0</v>
      </c>
      <c r="CA171" s="2">
        <f t="shared" si="334"/>
        <v>0</v>
      </c>
      <c r="CB171" s="2">
        <f t="shared" si="335"/>
        <v>0</v>
      </c>
      <c r="CC171" s="2">
        <f t="shared" si="336"/>
        <v>0</v>
      </c>
      <c r="CD171" s="2">
        <f t="shared" si="337"/>
        <v>0</v>
      </c>
      <c r="CE171" s="2">
        <f t="shared" si="338"/>
        <v>0</v>
      </c>
      <c r="CF171" s="2">
        <f t="shared" si="339"/>
        <v>0</v>
      </c>
      <c r="CG171" s="2">
        <f t="shared" si="340"/>
        <v>0</v>
      </c>
      <c r="CH171" s="2">
        <f t="shared" si="341"/>
        <v>1</v>
      </c>
      <c r="CI171" s="2">
        <f t="shared" si="342"/>
        <v>0</v>
      </c>
      <c r="CJ171" s="2">
        <f t="shared" si="343"/>
        <v>0</v>
      </c>
      <c r="CK171" s="2">
        <f t="shared" si="344"/>
        <v>0</v>
      </c>
      <c r="CL171" s="2">
        <f t="shared" si="345"/>
        <v>1</v>
      </c>
      <c r="CM171" s="2">
        <f t="shared" si="346"/>
        <v>0</v>
      </c>
      <c r="CN171" s="2">
        <f t="shared" si="347"/>
        <v>0</v>
      </c>
      <c r="CO171" s="2">
        <f t="shared" si="348"/>
        <v>0</v>
      </c>
      <c r="CP171" s="2">
        <f t="shared" si="349"/>
        <v>0</v>
      </c>
      <c r="CQ171" s="2">
        <f t="shared" si="350"/>
        <v>0</v>
      </c>
      <c r="CR171" s="2">
        <f t="shared" si="351"/>
        <v>0</v>
      </c>
      <c r="CS171" s="2">
        <f t="shared" si="352"/>
        <v>0</v>
      </c>
      <c r="CT171" s="2">
        <f t="shared" si="353"/>
        <v>0</v>
      </c>
      <c r="CU171" s="2">
        <f t="shared" si="354"/>
        <v>0</v>
      </c>
      <c r="CV171" s="2">
        <f t="shared" si="355"/>
        <v>0</v>
      </c>
      <c r="CW171" s="2">
        <f t="shared" si="356"/>
        <v>0</v>
      </c>
      <c r="CX171" s="2">
        <f t="shared" si="357"/>
        <v>0</v>
      </c>
      <c r="CY171" s="2">
        <f t="shared" si="358"/>
        <v>0</v>
      </c>
      <c r="CZ171" s="2">
        <f t="shared" si="359"/>
        <v>0</v>
      </c>
    </row>
    <row r="172" spans="1:104" ht="69" x14ac:dyDescent="0.3">
      <c r="A172" s="2" t="s">
        <v>703</v>
      </c>
      <c r="B172" s="2" t="s">
        <v>698</v>
      </c>
      <c r="C172" s="2" t="s">
        <v>689</v>
      </c>
      <c r="D172" s="2" t="s">
        <v>695</v>
      </c>
      <c r="E172" s="2" t="s">
        <v>5</v>
      </c>
      <c r="F172" s="2">
        <f t="shared" si="488"/>
        <v>1</v>
      </c>
      <c r="G172" s="2">
        <f t="shared" si="489"/>
        <v>0</v>
      </c>
      <c r="H172" s="2">
        <f t="shared" si="490"/>
        <v>0</v>
      </c>
      <c r="I172" s="2">
        <f t="shared" si="491"/>
        <v>0</v>
      </c>
      <c r="J172" s="2">
        <f t="shared" si="492"/>
        <v>0</v>
      </c>
      <c r="K172" s="2">
        <f t="shared" si="493"/>
        <v>0</v>
      </c>
      <c r="L172" s="2">
        <f t="shared" si="494"/>
        <v>0</v>
      </c>
      <c r="M172" s="2">
        <f t="shared" si="495"/>
        <v>0</v>
      </c>
      <c r="N172" s="2" t="s">
        <v>699</v>
      </c>
      <c r="P172" s="2" t="s">
        <v>139</v>
      </c>
      <c r="R172" s="2" t="s">
        <v>57</v>
      </c>
      <c r="S172" s="2" t="s">
        <v>108</v>
      </c>
      <c r="V172" s="2" t="s">
        <v>1237</v>
      </c>
      <c r="Y172" s="2">
        <f t="shared" si="304"/>
        <v>1</v>
      </c>
      <c r="Z172" s="2">
        <f t="shared" si="305"/>
        <v>0</v>
      </c>
      <c r="AA172" s="2">
        <f t="shared" si="306"/>
        <v>1</v>
      </c>
      <c r="AB172" s="2">
        <f t="shared" si="307"/>
        <v>0</v>
      </c>
      <c r="AC172" s="2">
        <f t="shared" si="308"/>
        <v>1</v>
      </c>
      <c r="AD172" s="2">
        <f t="shared" si="496"/>
        <v>0</v>
      </c>
      <c r="AE172" s="2">
        <f t="shared" si="309"/>
        <v>0</v>
      </c>
      <c r="AF172" s="2">
        <f t="shared" si="497"/>
        <v>0</v>
      </c>
      <c r="AG172" s="2">
        <f t="shared" si="498"/>
        <v>0</v>
      </c>
      <c r="AH172" s="2">
        <f t="shared" si="499"/>
        <v>0</v>
      </c>
      <c r="AI172" s="2">
        <f t="shared" si="500"/>
        <v>0</v>
      </c>
      <c r="AJ172" s="2">
        <f t="shared" si="501"/>
        <v>0</v>
      </c>
      <c r="AK172" s="2">
        <f t="shared" si="502"/>
        <v>0</v>
      </c>
      <c r="AL172" s="2">
        <f t="shared" si="503"/>
        <v>0</v>
      </c>
      <c r="AM172" s="2">
        <f t="shared" si="504"/>
        <v>0</v>
      </c>
      <c r="AN172" s="2">
        <f t="shared" si="505"/>
        <v>0</v>
      </c>
      <c r="AO172" s="2">
        <f t="shared" si="506"/>
        <v>0</v>
      </c>
      <c r="AP172" s="2">
        <f t="shared" si="507"/>
        <v>0</v>
      </c>
      <c r="AQ172" s="2">
        <f t="shared" si="508"/>
        <v>0</v>
      </c>
      <c r="AR172" s="2">
        <f t="shared" si="509"/>
        <v>0</v>
      </c>
      <c r="AS172" s="2">
        <f t="shared" si="310"/>
        <v>0</v>
      </c>
      <c r="AT172" s="2">
        <f t="shared" si="510"/>
        <v>0</v>
      </c>
      <c r="AU172" s="2">
        <f t="shared" si="511"/>
        <v>0</v>
      </c>
      <c r="AV172" s="2">
        <f t="shared" si="512"/>
        <v>0</v>
      </c>
      <c r="AW172" s="2">
        <f t="shared" si="513"/>
        <v>0</v>
      </c>
      <c r="AX172" s="2">
        <f t="shared" si="514"/>
        <v>0</v>
      </c>
      <c r="AY172" s="2">
        <f t="shared" si="515"/>
        <v>0</v>
      </c>
      <c r="AZ172" s="2">
        <f t="shared" si="516"/>
        <v>0</v>
      </c>
      <c r="BA172" s="2">
        <f t="shared" si="517"/>
        <v>0</v>
      </c>
      <c r="BB172" s="2">
        <f t="shared" si="518"/>
        <v>0</v>
      </c>
      <c r="BC172" s="2">
        <f t="shared" si="519"/>
        <v>0</v>
      </c>
      <c r="BD172" s="2">
        <f t="shared" si="311"/>
        <v>0</v>
      </c>
      <c r="BE172" s="2">
        <f t="shared" si="312"/>
        <v>1</v>
      </c>
      <c r="BF172" s="2">
        <f t="shared" si="313"/>
        <v>0</v>
      </c>
      <c r="BG172" s="2">
        <f t="shared" si="314"/>
        <v>1</v>
      </c>
      <c r="BH172" s="2">
        <f t="shared" si="315"/>
        <v>1</v>
      </c>
      <c r="BI172" s="2">
        <f t="shared" si="316"/>
        <v>0</v>
      </c>
      <c r="BJ172" s="2">
        <f t="shared" si="317"/>
        <v>0</v>
      </c>
      <c r="BK172" s="2">
        <f t="shared" si="318"/>
        <v>0</v>
      </c>
      <c r="BL172" s="2">
        <f t="shared" si="319"/>
        <v>0</v>
      </c>
      <c r="BM172" s="2">
        <f t="shared" si="320"/>
        <v>0</v>
      </c>
      <c r="BN172" s="2">
        <f t="shared" si="321"/>
        <v>0</v>
      </c>
      <c r="BO172" s="2">
        <f t="shared" si="322"/>
        <v>0</v>
      </c>
      <c r="BP172" s="2">
        <f t="shared" si="323"/>
        <v>0</v>
      </c>
      <c r="BQ172" s="2">
        <f t="shared" si="324"/>
        <v>0</v>
      </c>
      <c r="BR172" s="2">
        <f t="shared" si="325"/>
        <v>1</v>
      </c>
      <c r="BS172" s="2">
        <f t="shared" si="326"/>
        <v>0</v>
      </c>
      <c r="BT172" s="2">
        <f t="shared" si="327"/>
        <v>0</v>
      </c>
      <c r="BU172" s="2">
        <f t="shared" si="328"/>
        <v>0</v>
      </c>
      <c r="BV172" s="2">
        <f t="shared" si="329"/>
        <v>0</v>
      </c>
      <c r="BW172" s="2">
        <f t="shared" si="330"/>
        <v>0</v>
      </c>
      <c r="BX172" s="2">
        <f t="shared" si="331"/>
        <v>0</v>
      </c>
      <c r="BY172" s="2">
        <f t="shared" si="332"/>
        <v>0</v>
      </c>
      <c r="BZ172" s="2">
        <f t="shared" si="333"/>
        <v>0</v>
      </c>
      <c r="CA172" s="2">
        <f t="shared" si="334"/>
        <v>0</v>
      </c>
      <c r="CB172" s="2">
        <f t="shared" si="335"/>
        <v>0</v>
      </c>
      <c r="CC172" s="2">
        <f t="shared" si="336"/>
        <v>0</v>
      </c>
      <c r="CD172" s="2">
        <f t="shared" si="337"/>
        <v>0</v>
      </c>
      <c r="CE172" s="2">
        <f t="shared" si="338"/>
        <v>0</v>
      </c>
      <c r="CF172" s="2">
        <f t="shared" si="339"/>
        <v>0</v>
      </c>
      <c r="CG172" s="2">
        <f t="shared" si="340"/>
        <v>0</v>
      </c>
      <c r="CH172" s="2">
        <f t="shared" si="341"/>
        <v>0</v>
      </c>
      <c r="CI172" s="2">
        <f t="shared" si="342"/>
        <v>0</v>
      </c>
      <c r="CJ172" s="2">
        <f t="shared" si="343"/>
        <v>0</v>
      </c>
      <c r="CK172" s="2">
        <f t="shared" si="344"/>
        <v>0</v>
      </c>
      <c r="CL172" s="2">
        <f t="shared" si="345"/>
        <v>1</v>
      </c>
      <c r="CM172" s="2">
        <f t="shared" si="346"/>
        <v>0</v>
      </c>
      <c r="CN172" s="2">
        <f t="shared" si="347"/>
        <v>0</v>
      </c>
      <c r="CO172" s="2">
        <f t="shared" si="348"/>
        <v>0</v>
      </c>
      <c r="CP172" s="2">
        <f t="shared" si="349"/>
        <v>0</v>
      </c>
      <c r="CQ172" s="2">
        <f t="shared" si="350"/>
        <v>0</v>
      </c>
      <c r="CR172" s="2">
        <f t="shared" si="351"/>
        <v>0</v>
      </c>
      <c r="CS172" s="2">
        <f t="shared" si="352"/>
        <v>0</v>
      </c>
      <c r="CT172" s="2">
        <f t="shared" si="353"/>
        <v>0</v>
      </c>
      <c r="CU172" s="2">
        <f t="shared" si="354"/>
        <v>0</v>
      </c>
      <c r="CV172" s="2">
        <f t="shared" si="355"/>
        <v>0</v>
      </c>
      <c r="CW172" s="2">
        <f t="shared" si="356"/>
        <v>0</v>
      </c>
      <c r="CX172" s="2">
        <f t="shared" si="357"/>
        <v>0</v>
      </c>
      <c r="CY172" s="2">
        <f t="shared" si="358"/>
        <v>0</v>
      </c>
      <c r="CZ172" s="2">
        <f t="shared" si="359"/>
        <v>0</v>
      </c>
    </row>
    <row r="173" spans="1:104" ht="82.8" x14ac:dyDescent="0.3">
      <c r="A173" s="2" t="s">
        <v>700</v>
      </c>
      <c r="B173" s="2" t="s">
        <v>701</v>
      </c>
      <c r="C173" s="2" t="s">
        <v>689</v>
      </c>
      <c r="D173" s="2">
        <v>53</v>
      </c>
      <c r="E173" s="2" t="s">
        <v>5</v>
      </c>
      <c r="F173" s="2">
        <f t="shared" si="488"/>
        <v>1</v>
      </c>
      <c r="G173" s="2">
        <f t="shared" si="489"/>
        <v>0</v>
      </c>
      <c r="H173" s="2">
        <f t="shared" si="490"/>
        <v>0</v>
      </c>
      <c r="I173" s="2">
        <f t="shared" si="491"/>
        <v>0</v>
      </c>
      <c r="J173" s="2">
        <f t="shared" si="492"/>
        <v>0</v>
      </c>
      <c r="K173" s="2">
        <f t="shared" si="493"/>
        <v>0</v>
      </c>
      <c r="L173" s="2">
        <f t="shared" si="494"/>
        <v>0</v>
      </c>
      <c r="M173" s="2">
        <f t="shared" si="495"/>
        <v>0</v>
      </c>
      <c r="N173" s="2" t="s">
        <v>46</v>
      </c>
      <c r="S173" s="2" t="s">
        <v>108</v>
      </c>
      <c r="V173" s="2" t="s">
        <v>1237</v>
      </c>
      <c r="Y173" s="2">
        <f t="shared" si="304"/>
        <v>1</v>
      </c>
      <c r="Z173" s="2">
        <f t="shared" si="305"/>
        <v>0</v>
      </c>
      <c r="AA173" s="2">
        <f t="shared" si="306"/>
        <v>0</v>
      </c>
      <c r="AB173" s="2">
        <f t="shared" si="307"/>
        <v>0</v>
      </c>
      <c r="AC173" s="2">
        <f t="shared" si="308"/>
        <v>0</v>
      </c>
      <c r="AD173" s="2">
        <f t="shared" si="496"/>
        <v>0</v>
      </c>
      <c r="AE173" s="2">
        <f t="shared" si="309"/>
        <v>0</v>
      </c>
      <c r="AF173" s="2">
        <f t="shared" si="497"/>
        <v>0</v>
      </c>
      <c r="AG173" s="2">
        <f t="shared" si="498"/>
        <v>0</v>
      </c>
      <c r="AH173" s="2">
        <f t="shared" si="499"/>
        <v>0</v>
      </c>
      <c r="AI173" s="2">
        <f t="shared" si="500"/>
        <v>0</v>
      </c>
      <c r="AJ173" s="2">
        <f t="shared" si="501"/>
        <v>0</v>
      </c>
      <c r="AK173" s="2">
        <f t="shared" si="502"/>
        <v>0</v>
      </c>
      <c r="AL173" s="2">
        <f t="shared" si="503"/>
        <v>0</v>
      </c>
      <c r="AM173" s="2">
        <f t="shared" si="504"/>
        <v>0</v>
      </c>
      <c r="AN173" s="2">
        <f t="shared" si="505"/>
        <v>0</v>
      </c>
      <c r="AO173" s="2">
        <f t="shared" si="506"/>
        <v>0</v>
      </c>
      <c r="AP173" s="2">
        <f t="shared" si="507"/>
        <v>0</v>
      </c>
      <c r="AQ173" s="2">
        <f t="shared" si="508"/>
        <v>0</v>
      </c>
      <c r="AR173" s="2">
        <f t="shared" si="509"/>
        <v>0</v>
      </c>
      <c r="AS173" s="2">
        <f t="shared" si="310"/>
        <v>0</v>
      </c>
      <c r="AT173" s="2">
        <f t="shared" si="510"/>
        <v>0</v>
      </c>
      <c r="AU173" s="2">
        <f t="shared" si="511"/>
        <v>0</v>
      </c>
      <c r="AV173" s="2">
        <f t="shared" si="512"/>
        <v>0</v>
      </c>
      <c r="AW173" s="2">
        <f t="shared" si="513"/>
        <v>0</v>
      </c>
      <c r="AX173" s="2">
        <f t="shared" si="514"/>
        <v>0</v>
      </c>
      <c r="AY173" s="2">
        <f t="shared" si="515"/>
        <v>0</v>
      </c>
      <c r="AZ173" s="2">
        <f t="shared" si="516"/>
        <v>0</v>
      </c>
      <c r="BA173" s="2">
        <f t="shared" si="517"/>
        <v>0</v>
      </c>
      <c r="BB173" s="2">
        <f t="shared" si="518"/>
        <v>0</v>
      </c>
      <c r="BC173" s="2">
        <f t="shared" si="519"/>
        <v>0</v>
      </c>
      <c r="BD173" s="2">
        <f t="shared" si="311"/>
        <v>0</v>
      </c>
      <c r="BE173" s="2">
        <f t="shared" si="312"/>
        <v>0</v>
      </c>
      <c r="BF173" s="2">
        <f t="shared" si="313"/>
        <v>0</v>
      </c>
      <c r="BG173" s="2">
        <f t="shared" si="314"/>
        <v>0</v>
      </c>
      <c r="BH173" s="2">
        <f t="shared" si="315"/>
        <v>0</v>
      </c>
      <c r="BI173" s="2">
        <f t="shared" si="316"/>
        <v>0</v>
      </c>
      <c r="BJ173" s="2">
        <f t="shared" si="317"/>
        <v>0</v>
      </c>
      <c r="BK173" s="2">
        <f t="shared" si="318"/>
        <v>1</v>
      </c>
      <c r="BL173" s="2">
        <f t="shared" si="319"/>
        <v>0</v>
      </c>
      <c r="BM173" s="2">
        <f t="shared" si="320"/>
        <v>0</v>
      </c>
      <c r="BN173" s="2">
        <f t="shared" si="321"/>
        <v>0</v>
      </c>
      <c r="BO173" s="2">
        <f t="shared" si="322"/>
        <v>0</v>
      </c>
      <c r="BP173" s="2">
        <f t="shared" si="323"/>
        <v>0</v>
      </c>
      <c r="BQ173" s="2">
        <f t="shared" si="324"/>
        <v>0</v>
      </c>
      <c r="BR173" s="2">
        <f t="shared" si="325"/>
        <v>0</v>
      </c>
      <c r="BS173" s="2">
        <f t="shared" si="326"/>
        <v>0</v>
      </c>
      <c r="BT173" s="2">
        <f t="shared" si="327"/>
        <v>0</v>
      </c>
      <c r="BU173" s="2">
        <f t="shared" si="328"/>
        <v>0</v>
      </c>
      <c r="BV173" s="2">
        <f t="shared" si="329"/>
        <v>0</v>
      </c>
      <c r="BW173" s="2">
        <f t="shared" si="330"/>
        <v>0</v>
      </c>
      <c r="BX173" s="2">
        <f t="shared" si="331"/>
        <v>0</v>
      </c>
      <c r="BY173" s="2">
        <f t="shared" si="332"/>
        <v>0</v>
      </c>
      <c r="BZ173" s="2">
        <f t="shared" si="333"/>
        <v>0</v>
      </c>
      <c r="CA173" s="2">
        <f t="shared" si="334"/>
        <v>0</v>
      </c>
      <c r="CB173" s="2">
        <f t="shared" si="335"/>
        <v>0</v>
      </c>
      <c r="CC173" s="2">
        <f t="shared" si="336"/>
        <v>0</v>
      </c>
      <c r="CD173" s="2">
        <f t="shared" si="337"/>
        <v>0</v>
      </c>
      <c r="CE173" s="2">
        <f t="shared" si="338"/>
        <v>0</v>
      </c>
      <c r="CF173" s="2">
        <f t="shared" si="339"/>
        <v>0</v>
      </c>
      <c r="CG173" s="2">
        <f t="shared" si="340"/>
        <v>0</v>
      </c>
      <c r="CH173" s="2">
        <f t="shared" si="341"/>
        <v>0</v>
      </c>
      <c r="CI173" s="2">
        <f t="shared" si="342"/>
        <v>0</v>
      </c>
      <c r="CJ173" s="2">
        <f t="shared" si="343"/>
        <v>0</v>
      </c>
      <c r="CK173" s="2">
        <f t="shared" si="344"/>
        <v>0</v>
      </c>
      <c r="CL173" s="2">
        <f t="shared" si="345"/>
        <v>0</v>
      </c>
      <c r="CM173" s="2">
        <f t="shared" si="346"/>
        <v>0</v>
      </c>
      <c r="CN173" s="2">
        <f t="shared" si="347"/>
        <v>0</v>
      </c>
      <c r="CO173" s="2">
        <f t="shared" si="348"/>
        <v>0</v>
      </c>
      <c r="CP173" s="2">
        <f t="shared" si="349"/>
        <v>0</v>
      </c>
      <c r="CQ173" s="2">
        <f t="shared" si="350"/>
        <v>0</v>
      </c>
      <c r="CR173" s="2">
        <f t="shared" si="351"/>
        <v>0</v>
      </c>
      <c r="CS173" s="2">
        <f t="shared" si="352"/>
        <v>0</v>
      </c>
      <c r="CT173" s="2">
        <f t="shared" si="353"/>
        <v>0</v>
      </c>
      <c r="CU173" s="2">
        <f t="shared" si="354"/>
        <v>0</v>
      </c>
      <c r="CV173" s="2">
        <f t="shared" si="355"/>
        <v>0</v>
      </c>
      <c r="CW173" s="2">
        <f t="shared" si="356"/>
        <v>0</v>
      </c>
      <c r="CX173" s="2">
        <f t="shared" si="357"/>
        <v>0</v>
      </c>
      <c r="CY173" s="2">
        <f t="shared" si="358"/>
        <v>0</v>
      </c>
      <c r="CZ173" s="2">
        <f t="shared" si="359"/>
        <v>0</v>
      </c>
    </row>
    <row r="174" spans="1:104" ht="165.6" x14ac:dyDescent="0.3">
      <c r="A174" s="2" t="s">
        <v>709</v>
      </c>
      <c r="B174" s="2" t="s">
        <v>726</v>
      </c>
      <c r="C174" s="2" t="s">
        <v>705</v>
      </c>
      <c r="D174" s="3" t="s">
        <v>724</v>
      </c>
      <c r="E174" s="2" t="s">
        <v>4</v>
      </c>
      <c r="F174" s="2">
        <f t="shared" si="488"/>
        <v>0</v>
      </c>
      <c r="G174" s="2">
        <f t="shared" si="489"/>
        <v>0</v>
      </c>
      <c r="H174" s="2">
        <f t="shared" si="490"/>
        <v>1</v>
      </c>
      <c r="I174" s="2">
        <f t="shared" si="491"/>
        <v>0</v>
      </c>
      <c r="J174" s="2">
        <f t="shared" si="492"/>
        <v>0</v>
      </c>
      <c r="K174" s="2">
        <f t="shared" si="493"/>
        <v>0</v>
      </c>
      <c r="L174" s="2">
        <f t="shared" si="494"/>
        <v>0</v>
      </c>
      <c r="M174" s="2">
        <f t="shared" si="495"/>
        <v>0</v>
      </c>
      <c r="N174" s="2" t="s">
        <v>707</v>
      </c>
      <c r="P174" s="2" t="s">
        <v>476</v>
      </c>
      <c r="R174" s="2" t="s">
        <v>1064</v>
      </c>
      <c r="S174" s="2" t="s">
        <v>63</v>
      </c>
      <c r="T174" s="2" t="s">
        <v>706</v>
      </c>
      <c r="U174" s="2" t="s">
        <v>710</v>
      </c>
      <c r="V174" s="2" t="s">
        <v>1239</v>
      </c>
      <c r="W174" s="2" t="s">
        <v>81</v>
      </c>
      <c r="X174" s="2" t="s">
        <v>90</v>
      </c>
      <c r="Y174" s="2">
        <f t="shared" si="304"/>
        <v>1</v>
      </c>
      <c r="Z174" s="2">
        <f t="shared" si="305"/>
        <v>0</v>
      </c>
      <c r="AA174" s="2">
        <f t="shared" si="306"/>
        <v>1</v>
      </c>
      <c r="AB174" s="2">
        <f t="shared" si="307"/>
        <v>0</v>
      </c>
      <c r="AC174" s="2">
        <f t="shared" si="308"/>
        <v>1</v>
      </c>
      <c r="AD174" s="2">
        <f t="shared" si="496"/>
        <v>1</v>
      </c>
      <c r="AE174" s="2">
        <f t="shared" si="309"/>
        <v>1</v>
      </c>
      <c r="AF174" s="2">
        <f t="shared" si="497"/>
        <v>0</v>
      </c>
      <c r="AG174" s="2">
        <f t="shared" si="498"/>
        <v>1</v>
      </c>
      <c r="AH174" s="2">
        <f t="shared" si="499"/>
        <v>1</v>
      </c>
      <c r="AI174" s="2">
        <f t="shared" si="500"/>
        <v>1</v>
      </c>
      <c r="AJ174" s="2">
        <f t="shared" si="501"/>
        <v>0</v>
      </c>
      <c r="AK174" s="2">
        <f t="shared" si="502"/>
        <v>0</v>
      </c>
      <c r="AL174" s="2">
        <f t="shared" si="503"/>
        <v>1</v>
      </c>
      <c r="AM174" s="2">
        <f t="shared" si="504"/>
        <v>1</v>
      </c>
      <c r="AN174" s="2">
        <f t="shared" si="505"/>
        <v>1</v>
      </c>
      <c r="AO174" s="2">
        <f t="shared" si="506"/>
        <v>0</v>
      </c>
      <c r="AP174" s="2">
        <f t="shared" si="507"/>
        <v>0</v>
      </c>
      <c r="AQ174" s="2">
        <f t="shared" si="508"/>
        <v>0</v>
      </c>
      <c r="AR174" s="2">
        <f t="shared" si="509"/>
        <v>0</v>
      </c>
      <c r="AS174" s="2">
        <f t="shared" si="310"/>
        <v>0</v>
      </c>
      <c r="AT174" s="2">
        <f t="shared" si="510"/>
        <v>1</v>
      </c>
      <c r="AU174" s="2">
        <f t="shared" si="511"/>
        <v>0</v>
      </c>
      <c r="AV174" s="2">
        <f t="shared" si="512"/>
        <v>0</v>
      </c>
      <c r="AW174" s="2">
        <f t="shared" si="513"/>
        <v>0</v>
      </c>
      <c r="AX174" s="2">
        <f t="shared" si="514"/>
        <v>1</v>
      </c>
      <c r="AY174" s="2">
        <f t="shared" si="515"/>
        <v>0</v>
      </c>
      <c r="AZ174" s="2">
        <f t="shared" si="516"/>
        <v>0</v>
      </c>
      <c r="BA174" s="2">
        <f t="shared" si="517"/>
        <v>0</v>
      </c>
      <c r="BB174" s="2">
        <f t="shared" si="518"/>
        <v>0</v>
      </c>
      <c r="BC174" s="2">
        <f t="shared" si="519"/>
        <v>0</v>
      </c>
      <c r="BD174" s="2">
        <f t="shared" si="311"/>
        <v>0</v>
      </c>
      <c r="BE174" s="2">
        <f t="shared" si="312"/>
        <v>0</v>
      </c>
      <c r="BF174" s="2">
        <f t="shared" si="313"/>
        <v>1</v>
      </c>
      <c r="BG174" s="2">
        <f t="shared" si="314"/>
        <v>1</v>
      </c>
      <c r="BH174" s="2">
        <f t="shared" si="315"/>
        <v>1</v>
      </c>
      <c r="BI174" s="2">
        <f t="shared" si="316"/>
        <v>0</v>
      </c>
      <c r="BJ174" s="2">
        <f t="shared" si="317"/>
        <v>0</v>
      </c>
      <c r="BK174" s="2">
        <f t="shared" si="318"/>
        <v>0</v>
      </c>
      <c r="BL174" s="2">
        <f t="shared" si="319"/>
        <v>0</v>
      </c>
      <c r="BM174" s="2">
        <f t="shared" si="320"/>
        <v>1</v>
      </c>
      <c r="BN174" s="2">
        <f t="shared" si="321"/>
        <v>0</v>
      </c>
      <c r="BO174" s="2">
        <f t="shared" si="322"/>
        <v>0</v>
      </c>
      <c r="BP174" s="2">
        <f t="shared" si="323"/>
        <v>0</v>
      </c>
      <c r="BQ174" s="2">
        <f t="shared" si="324"/>
        <v>0</v>
      </c>
      <c r="BR174" s="2">
        <f t="shared" si="325"/>
        <v>1</v>
      </c>
      <c r="BS174" s="2">
        <f t="shared" si="326"/>
        <v>1</v>
      </c>
      <c r="BT174" s="2">
        <f t="shared" si="327"/>
        <v>0</v>
      </c>
      <c r="BU174" s="2">
        <f t="shared" si="328"/>
        <v>0</v>
      </c>
      <c r="BV174" s="2">
        <f t="shared" si="329"/>
        <v>0</v>
      </c>
      <c r="BW174" s="2">
        <f t="shared" si="330"/>
        <v>0</v>
      </c>
      <c r="BX174" s="2">
        <f t="shared" si="331"/>
        <v>0</v>
      </c>
      <c r="BY174" s="2">
        <f t="shared" si="332"/>
        <v>0</v>
      </c>
      <c r="BZ174" s="2">
        <f t="shared" si="333"/>
        <v>0</v>
      </c>
      <c r="CA174" s="2">
        <f t="shared" si="334"/>
        <v>0</v>
      </c>
      <c r="CB174" s="2">
        <f t="shared" si="335"/>
        <v>0</v>
      </c>
      <c r="CC174" s="2">
        <f t="shared" si="336"/>
        <v>0</v>
      </c>
      <c r="CD174" s="2">
        <f t="shared" si="337"/>
        <v>0</v>
      </c>
      <c r="CE174" s="2">
        <f t="shared" si="338"/>
        <v>0</v>
      </c>
      <c r="CF174" s="2">
        <f t="shared" si="339"/>
        <v>0</v>
      </c>
      <c r="CG174" s="2">
        <f t="shared" si="340"/>
        <v>0</v>
      </c>
      <c r="CH174" s="2">
        <f t="shared" si="341"/>
        <v>0</v>
      </c>
      <c r="CI174" s="2">
        <f t="shared" si="342"/>
        <v>0</v>
      </c>
      <c r="CJ174" s="2">
        <f t="shared" si="343"/>
        <v>0</v>
      </c>
      <c r="CK174" s="2">
        <f t="shared" si="344"/>
        <v>0</v>
      </c>
      <c r="CL174" s="2">
        <f t="shared" si="345"/>
        <v>1</v>
      </c>
      <c r="CM174" s="2">
        <f t="shared" si="346"/>
        <v>0</v>
      </c>
      <c r="CN174" s="2">
        <f t="shared" si="347"/>
        <v>0</v>
      </c>
      <c r="CO174" s="2">
        <f t="shared" si="348"/>
        <v>0</v>
      </c>
      <c r="CP174" s="2">
        <f t="shared" si="349"/>
        <v>0</v>
      </c>
      <c r="CQ174" s="2">
        <f t="shared" si="350"/>
        <v>0</v>
      </c>
      <c r="CR174" s="2">
        <f t="shared" si="351"/>
        <v>0</v>
      </c>
      <c r="CS174" s="2">
        <f t="shared" si="352"/>
        <v>0</v>
      </c>
      <c r="CT174" s="2">
        <f t="shared" si="353"/>
        <v>0</v>
      </c>
      <c r="CU174" s="2">
        <f t="shared" si="354"/>
        <v>1</v>
      </c>
      <c r="CV174" s="2">
        <f t="shared" si="355"/>
        <v>1</v>
      </c>
      <c r="CW174" s="2">
        <f t="shared" si="356"/>
        <v>1</v>
      </c>
      <c r="CX174" s="2">
        <f t="shared" si="357"/>
        <v>1</v>
      </c>
      <c r="CY174" s="2">
        <f t="shared" si="358"/>
        <v>0</v>
      </c>
      <c r="CZ174" s="2">
        <f t="shared" si="359"/>
        <v>1</v>
      </c>
    </row>
    <row r="175" spans="1:104" ht="96.6" x14ac:dyDescent="0.3">
      <c r="A175" s="2" t="s">
        <v>1251</v>
      </c>
      <c r="B175" s="2" t="s">
        <v>727</v>
      </c>
      <c r="C175" s="2" t="s">
        <v>705</v>
      </c>
      <c r="D175" s="2">
        <v>3</v>
      </c>
      <c r="E175" s="2" t="s">
        <v>4</v>
      </c>
      <c r="F175" s="2">
        <f t="shared" si="488"/>
        <v>0</v>
      </c>
      <c r="G175" s="2">
        <f t="shared" si="489"/>
        <v>0</v>
      </c>
      <c r="H175" s="2">
        <f t="shared" si="490"/>
        <v>1</v>
      </c>
      <c r="I175" s="2">
        <f t="shared" si="491"/>
        <v>0</v>
      </c>
      <c r="J175" s="2">
        <f t="shared" si="492"/>
        <v>0</v>
      </c>
      <c r="K175" s="2">
        <f t="shared" si="493"/>
        <v>0</v>
      </c>
      <c r="L175" s="2">
        <f t="shared" si="494"/>
        <v>0</v>
      </c>
      <c r="M175" s="2">
        <f t="shared" si="495"/>
        <v>0</v>
      </c>
      <c r="N175" s="2" t="s">
        <v>547</v>
      </c>
      <c r="P175" s="2" t="s">
        <v>139</v>
      </c>
      <c r="R175" s="2" t="s">
        <v>704</v>
      </c>
      <c r="S175" s="2" t="s">
        <v>108</v>
      </c>
      <c r="V175" s="2" t="s">
        <v>1237</v>
      </c>
      <c r="Y175" s="2">
        <f t="shared" si="304"/>
        <v>1</v>
      </c>
      <c r="Z175" s="2">
        <f t="shared" si="305"/>
        <v>0</v>
      </c>
      <c r="AA175" s="2">
        <f t="shared" si="306"/>
        <v>1</v>
      </c>
      <c r="AB175" s="2">
        <f t="shared" si="307"/>
        <v>0</v>
      </c>
      <c r="AC175" s="2">
        <f t="shared" si="308"/>
        <v>1</v>
      </c>
      <c r="AD175" s="2">
        <f t="shared" si="496"/>
        <v>0</v>
      </c>
      <c r="AE175" s="2">
        <f t="shared" si="309"/>
        <v>0</v>
      </c>
      <c r="AF175" s="2">
        <f t="shared" si="497"/>
        <v>0</v>
      </c>
      <c r="AG175" s="2">
        <f t="shared" si="498"/>
        <v>0</v>
      </c>
      <c r="AH175" s="2">
        <f t="shared" si="499"/>
        <v>0</v>
      </c>
      <c r="AI175" s="2">
        <f t="shared" si="500"/>
        <v>0</v>
      </c>
      <c r="AJ175" s="2">
        <f t="shared" si="501"/>
        <v>0</v>
      </c>
      <c r="AK175" s="2">
        <f t="shared" si="502"/>
        <v>0</v>
      </c>
      <c r="AL175" s="2">
        <f t="shared" si="503"/>
        <v>0</v>
      </c>
      <c r="AM175" s="2">
        <f t="shared" si="504"/>
        <v>0</v>
      </c>
      <c r="AN175" s="2">
        <f t="shared" si="505"/>
        <v>0</v>
      </c>
      <c r="AO175" s="2">
        <f t="shared" si="506"/>
        <v>0</v>
      </c>
      <c r="AP175" s="2">
        <f t="shared" si="507"/>
        <v>0</v>
      </c>
      <c r="AQ175" s="2">
        <f t="shared" si="508"/>
        <v>0</v>
      </c>
      <c r="AR175" s="2">
        <f t="shared" si="509"/>
        <v>0</v>
      </c>
      <c r="AS175" s="2">
        <f t="shared" si="310"/>
        <v>0</v>
      </c>
      <c r="AT175" s="2">
        <f t="shared" si="510"/>
        <v>0</v>
      </c>
      <c r="AU175" s="2">
        <f t="shared" si="511"/>
        <v>0</v>
      </c>
      <c r="AV175" s="2">
        <f t="shared" si="512"/>
        <v>0</v>
      </c>
      <c r="AW175" s="2">
        <f t="shared" si="513"/>
        <v>0</v>
      </c>
      <c r="AX175" s="2">
        <f t="shared" si="514"/>
        <v>0</v>
      </c>
      <c r="AY175" s="2">
        <f t="shared" si="515"/>
        <v>0</v>
      </c>
      <c r="AZ175" s="2">
        <f t="shared" si="516"/>
        <v>0</v>
      </c>
      <c r="BA175" s="2">
        <f t="shared" si="517"/>
        <v>0</v>
      </c>
      <c r="BB175" s="2">
        <f t="shared" si="518"/>
        <v>0</v>
      </c>
      <c r="BC175" s="2">
        <f t="shared" si="519"/>
        <v>0</v>
      </c>
      <c r="BD175" s="2">
        <f t="shared" si="311"/>
        <v>0</v>
      </c>
      <c r="BE175" s="2">
        <f t="shared" si="312"/>
        <v>1</v>
      </c>
      <c r="BF175" s="2">
        <f t="shared" si="313"/>
        <v>0</v>
      </c>
      <c r="BG175" s="2">
        <f t="shared" si="314"/>
        <v>1</v>
      </c>
      <c r="BH175" s="2">
        <f t="shared" si="315"/>
        <v>1</v>
      </c>
      <c r="BI175" s="2">
        <f t="shared" si="316"/>
        <v>0</v>
      </c>
      <c r="BJ175" s="2">
        <f t="shared" si="317"/>
        <v>0</v>
      </c>
      <c r="BK175" s="2">
        <f t="shared" si="318"/>
        <v>0</v>
      </c>
      <c r="BL175" s="2">
        <f t="shared" si="319"/>
        <v>0</v>
      </c>
      <c r="BM175" s="2">
        <f t="shared" si="320"/>
        <v>0</v>
      </c>
      <c r="BN175" s="2">
        <f t="shared" si="321"/>
        <v>0</v>
      </c>
      <c r="BO175" s="2">
        <f t="shared" si="322"/>
        <v>0</v>
      </c>
      <c r="BP175" s="2">
        <f t="shared" si="323"/>
        <v>0</v>
      </c>
      <c r="BQ175" s="2">
        <f t="shared" si="324"/>
        <v>0</v>
      </c>
      <c r="BR175" s="2">
        <f t="shared" si="325"/>
        <v>1</v>
      </c>
      <c r="BS175" s="2">
        <f t="shared" si="326"/>
        <v>0</v>
      </c>
      <c r="BT175" s="2">
        <f t="shared" si="327"/>
        <v>0</v>
      </c>
      <c r="BU175" s="2">
        <f t="shared" si="328"/>
        <v>0</v>
      </c>
      <c r="BV175" s="2">
        <f t="shared" si="329"/>
        <v>0</v>
      </c>
      <c r="BW175" s="2">
        <f t="shared" si="330"/>
        <v>0</v>
      </c>
      <c r="BX175" s="2">
        <f t="shared" si="331"/>
        <v>0</v>
      </c>
      <c r="BY175" s="2">
        <f t="shared" si="332"/>
        <v>0</v>
      </c>
      <c r="BZ175" s="2">
        <f t="shared" si="333"/>
        <v>0</v>
      </c>
      <c r="CA175" s="2">
        <f t="shared" si="334"/>
        <v>0</v>
      </c>
      <c r="CB175" s="2">
        <f t="shared" si="335"/>
        <v>0</v>
      </c>
      <c r="CC175" s="2">
        <f t="shared" si="336"/>
        <v>0</v>
      </c>
      <c r="CD175" s="2">
        <f t="shared" si="337"/>
        <v>0</v>
      </c>
      <c r="CE175" s="2">
        <f t="shared" si="338"/>
        <v>0</v>
      </c>
      <c r="CF175" s="2">
        <f t="shared" si="339"/>
        <v>0</v>
      </c>
      <c r="CG175" s="2">
        <f t="shared" si="340"/>
        <v>0</v>
      </c>
      <c r="CH175" s="2">
        <f t="shared" si="341"/>
        <v>0</v>
      </c>
      <c r="CI175" s="2">
        <f t="shared" si="342"/>
        <v>0</v>
      </c>
      <c r="CJ175" s="2">
        <f t="shared" si="343"/>
        <v>0</v>
      </c>
      <c r="CK175" s="2">
        <f t="shared" si="344"/>
        <v>0</v>
      </c>
      <c r="CL175" s="2">
        <f t="shared" si="345"/>
        <v>1</v>
      </c>
      <c r="CM175" s="2">
        <f t="shared" si="346"/>
        <v>0</v>
      </c>
      <c r="CN175" s="2">
        <f t="shared" si="347"/>
        <v>1</v>
      </c>
      <c r="CO175" s="2">
        <f t="shared" si="348"/>
        <v>0</v>
      </c>
      <c r="CP175" s="2">
        <f t="shared" si="349"/>
        <v>0</v>
      </c>
      <c r="CQ175" s="2">
        <f t="shared" si="350"/>
        <v>0</v>
      </c>
      <c r="CR175" s="2">
        <f t="shared" si="351"/>
        <v>0</v>
      </c>
      <c r="CS175" s="2">
        <f t="shared" si="352"/>
        <v>0</v>
      </c>
      <c r="CT175" s="2">
        <f t="shared" si="353"/>
        <v>0</v>
      </c>
      <c r="CU175" s="2">
        <f t="shared" si="354"/>
        <v>0</v>
      </c>
      <c r="CV175" s="2">
        <f t="shared" si="355"/>
        <v>0</v>
      </c>
      <c r="CW175" s="2">
        <f t="shared" si="356"/>
        <v>0</v>
      </c>
      <c r="CX175" s="2">
        <f t="shared" si="357"/>
        <v>0</v>
      </c>
      <c r="CY175" s="2">
        <f t="shared" si="358"/>
        <v>0</v>
      </c>
      <c r="CZ175" s="2">
        <f t="shared" si="359"/>
        <v>0</v>
      </c>
    </row>
    <row r="176" spans="1:104" ht="138" x14ac:dyDescent="0.3">
      <c r="A176" s="2" t="s">
        <v>708</v>
      </c>
      <c r="B176" s="2" t="s">
        <v>728</v>
      </c>
      <c r="C176" s="2" t="s">
        <v>705</v>
      </c>
      <c r="D176" s="2">
        <v>8</v>
      </c>
      <c r="E176" s="2" t="s">
        <v>4</v>
      </c>
      <c r="F176" s="2">
        <f t="shared" si="488"/>
        <v>0</v>
      </c>
      <c r="G176" s="2">
        <f t="shared" si="489"/>
        <v>0</v>
      </c>
      <c r="H176" s="2">
        <f t="shared" si="490"/>
        <v>1</v>
      </c>
      <c r="I176" s="2">
        <f t="shared" si="491"/>
        <v>0</v>
      </c>
      <c r="J176" s="2">
        <f t="shared" si="492"/>
        <v>0</v>
      </c>
      <c r="K176" s="2">
        <f t="shared" si="493"/>
        <v>0</v>
      </c>
      <c r="L176" s="2">
        <f t="shared" si="494"/>
        <v>0</v>
      </c>
      <c r="M176" s="2">
        <f t="shared" si="495"/>
        <v>0</v>
      </c>
      <c r="N176" s="2" t="s">
        <v>1084</v>
      </c>
      <c r="O176" s="2" t="s">
        <v>26</v>
      </c>
      <c r="P176" s="2" t="s">
        <v>27</v>
      </c>
      <c r="R176" s="2" t="s">
        <v>1051</v>
      </c>
      <c r="S176" s="2" t="s">
        <v>63</v>
      </c>
      <c r="T176" s="2" t="s">
        <v>118</v>
      </c>
      <c r="U176" s="2" t="s">
        <v>712</v>
      </c>
      <c r="V176" s="2" t="s">
        <v>1239</v>
      </c>
      <c r="W176" s="2" t="s">
        <v>81</v>
      </c>
      <c r="X176" s="2" t="s">
        <v>1091</v>
      </c>
      <c r="Y176" s="2">
        <f t="shared" si="304"/>
        <v>1</v>
      </c>
      <c r="Z176" s="2">
        <f t="shared" si="305"/>
        <v>1</v>
      </c>
      <c r="AA176" s="2">
        <f t="shared" si="306"/>
        <v>1</v>
      </c>
      <c r="AB176" s="2">
        <f t="shared" si="307"/>
        <v>0</v>
      </c>
      <c r="AC176" s="2">
        <f t="shared" si="308"/>
        <v>1</v>
      </c>
      <c r="AD176" s="2">
        <f t="shared" si="496"/>
        <v>1</v>
      </c>
      <c r="AE176" s="2">
        <f t="shared" si="309"/>
        <v>1</v>
      </c>
      <c r="AF176" s="2">
        <f t="shared" si="497"/>
        <v>0</v>
      </c>
      <c r="AG176" s="2">
        <f t="shared" si="498"/>
        <v>1</v>
      </c>
      <c r="AH176" s="2">
        <f t="shared" si="499"/>
        <v>0</v>
      </c>
      <c r="AI176" s="2">
        <f t="shared" si="500"/>
        <v>1</v>
      </c>
      <c r="AJ176" s="2">
        <f t="shared" si="501"/>
        <v>0</v>
      </c>
      <c r="AK176" s="2">
        <f t="shared" si="502"/>
        <v>0</v>
      </c>
      <c r="AL176" s="2">
        <f t="shared" si="503"/>
        <v>1</v>
      </c>
      <c r="AM176" s="2">
        <f t="shared" si="504"/>
        <v>1</v>
      </c>
      <c r="AN176" s="2">
        <f t="shared" si="505"/>
        <v>0</v>
      </c>
      <c r="AO176" s="2">
        <f t="shared" si="506"/>
        <v>0</v>
      </c>
      <c r="AP176" s="2">
        <f t="shared" si="507"/>
        <v>0</v>
      </c>
      <c r="AQ176" s="2">
        <f t="shared" si="508"/>
        <v>0</v>
      </c>
      <c r="AR176" s="2">
        <f t="shared" si="509"/>
        <v>0</v>
      </c>
      <c r="AS176" s="2">
        <f t="shared" si="310"/>
        <v>0</v>
      </c>
      <c r="AT176" s="2">
        <f t="shared" si="510"/>
        <v>1</v>
      </c>
      <c r="AU176" s="2">
        <f t="shared" si="511"/>
        <v>0</v>
      </c>
      <c r="AV176" s="2">
        <f t="shared" si="512"/>
        <v>0</v>
      </c>
      <c r="AW176" s="2">
        <f t="shared" si="513"/>
        <v>0</v>
      </c>
      <c r="AX176" s="2">
        <f t="shared" si="514"/>
        <v>1</v>
      </c>
      <c r="AY176" s="2">
        <f t="shared" si="515"/>
        <v>0</v>
      </c>
      <c r="AZ176" s="2">
        <f t="shared" si="516"/>
        <v>1</v>
      </c>
      <c r="BA176" s="2">
        <f t="shared" si="517"/>
        <v>1</v>
      </c>
      <c r="BB176" s="2">
        <f t="shared" si="518"/>
        <v>0</v>
      </c>
      <c r="BC176" s="2">
        <f t="shared" si="519"/>
        <v>1</v>
      </c>
      <c r="BD176" s="2">
        <f t="shared" si="311"/>
        <v>0</v>
      </c>
      <c r="BE176" s="2">
        <f t="shared" si="312"/>
        <v>0</v>
      </c>
      <c r="BF176" s="2">
        <f t="shared" si="313"/>
        <v>0</v>
      </c>
      <c r="BG176" s="2">
        <f t="shared" si="314"/>
        <v>0</v>
      </c>
      <c r="BH176" s="2">
        <f t="shared" si="315"/>
        <v>1</v>
      </c>
      <c r="BI176" s="2">
        <f t="shared" si="316"/>
        <v>0</v>
      </c>
      <c r="BJ176" s="2">
        <f t="shared" si="317"/>
        <v>0</v>
      </c>
      <c r="BK176" s="2">
        <f t="shared" si="318"/>
        <v>1</v>
      </c>
      <c r="BL176" s="2">
        <f t="shared" si="319"/>
        <v>0</v>
      </c>
      <c r="BM176" s="2">
        <f t="shared" si="320"/>
        <v>1</v>
      </c>
      <c r="BN176" s="2">
        <f t="shared" si="321"/>
        <v>0</v>
      </c>
      <c r="BO176" s="2">
        <f t="shared" si="322"/>
        <v>0</v>
      </c>
      <c r="BP176" s="2">
        <f t="shared" si="323"/>
        <v>1</v>
      </c>
      <c r="BQ176" s="2">
        <f t="shared" si="324"/>
        <v>0</v>
      </c>
      <c r="BR176" s="2">
        <f t="shared" si="325"/>
        <v>0</v>
      </c>
      <c r="BS176" s="2">
        <f t="shared" si="326"/>
        <v>1</v>
      </c>
      <c r="BT176" s="2">
        <f t="shared" si="327"/>
        <v>0</v>
      </c>
      <c r="BU176" s="2">
        <f t="shared" si="328"/>
        <v>0</v>
      </c>
      <c r="BV176" s="2">
        <f t="shared" si="329"/>
        <v>0</v>
      </c>
      <c r="BW176" s="2">
        <f t="shared" si="330"/>
        <v>0</v>
      </c>
      <c r="BX176" s="2">
        <f t="shared" si="331"/>
        <v>0</v>
      </c>
      <c r="BY176" s="2">
        <f t="shared" si="332"/>
        <v>0</v>
      </c>
      <c r="BZ176" s="2">
        <f t="shared" si="333"/>
        <v>0</v>
      </c>
      <c r="CA176" s="2">
        <f t="shared" si="334"/>
        <v>0</v>
      </c>
      <c r="CB176" s="2">
        <f t="shared" si="335"/>
        <v>0</v>
      </c>
      <c r="CC176" s="2">
        <f t="shared" si="336"/>
        <v>0</v>
      </c>
      <c r="CD176" s="2">
        <f t="shared" si="337"/>
        <v>0</v>
      </c>
      <c r="CE176" s="2">
        <f t="shared" si="338"/>
        <v>0</v>
      </c>
      <c r="CF176" s="2">
        <f t="shared" si="339"/>
        <v>1</v>
      </c>
      <c r="CG176" s="2">
        <f t="shared" si="340"/>
        <v>0</v>
      </c>
      <c r="CH176" s="2">
        <f t="shared" si="341"/>
        <v>0</v>
      </c>
      <c r="CI176" s="2">
        <f t="shared" si="342"/>
        <v>0</v>
      </c>
      <c r="CJ176" s="2">
        <f t="shared" si="343"/>
        <v>0</v>
      </c>
      <c r="CK176" s="2">
        <f t="shared" si="344"/>
        <v>0</v>
      </c>
      <c r="CL176" s="2">
        <f t="shared" si="345"/>
        <v>0</v>
      </c>
      <c r="CM176" s="2">
        <f t="shared" si="346"/>
        <v>0</v>
      </c>
      <c r="CN176" s="2">
        <f t="shared" si="347"/>
        <v>0</v>
      </c>
      <c r="CO176" s="2">
        <f t="shared" si="348"/>
        <v>0</v>
      </c>
      <c r="CP176" s="2">
        <f t="shared" si="349"/>
        <v>0</v>
      </c>
      <c r="CQ176" s="2">
        <f t="shared" si="350"/>
        <v>0</v>
      </c>
      <c r="CR176" s="2">
        <f t="shared" si="351"/>
        <v>0</v>
      </c>
      <c r="CS176" s="2">
        <f t="shared" si="352"/>
        <v>0</v>
      </c>
      <c r="CT176" s="2">
        <f t="shared" si="353"/>
        <v>0</v>
      </c>
      <c r="CU176" s="2">
        <f t="shared" si="354"/>
        <v>1</v>
      </c>
      <c r="CV176" s="2">
        <f t="shared" si="355"/>
        <v>0</v>
      </c>
      <c r="CW176" s="2">
        <f t="shared" si="356"/>
        <v>0</v>
      </c>
      <c r="CX176" s="2">
        <f t="shared" si="357"/>
        <v>0</v>
      </c>
      <c r="CY176" s="2">
        <f t="shared" si="358"/>
        <v>0</v>
      </c>
      <c r="CZ176" s="2">
        <f t="shared" si="359"/>
        <v>0</v>
      </c>
    </row>
    <row r="177" spans="1:104" ht="96.6" x14ac:dyDescent="0.3">
      <c r="A177" s="2" t="s">
        <v>719</v>
      </c>
      <c r="B177" s="2" t="s">
        <v>729</v>
      </c>
      <c r="C177" s="2" t="s">
        <v>705</v>
      </c>
      <c r="D177" s="2" t="s">
        <v>721</v>
      </c>
      <c r="E177" s="2" t="s">
        <v>4</v>
      </c>
      <c r="F177" s="2">
        <f t="shared" si="488"/>
        <v>0</v>
      </c>
      <c r="G177" s="2">
        <f t="shared" si="489"/>
        <v>0</v>
      </c>
      <c r="H177" s="2">
        <f t="shared" si="490"/>
        <v>1</v>
      </c>
      <c r="I177" s="2">
        <f t="shared" si="491"/>
        <v>0</v>
      </c>
      <c r="J177" s="2">
        <f t="shared" si="492"/>
        <v>0</v>
      </c>
      <c r="K177" s="2">
        <f t="shared" si="493"/>
        <v>0</v>
      </c>
      <c r="L177" s="2">
        <f t="shared" si="494"/>
        <v>0</v>
      </c>
      <c r="M177" s="2">
        <f t="shared" si="495"/>
        <v>0</v>
      </c>
      <c r="N177" s="2" t="s">
        <v>43</v>
      </c>
      <c r="R177" s="2" t="s">
        <v>711</v>
      </c>
      <c r="S177" s="2" t="s">
        <v>63</v>
      </c>
      <c r="T177" s="2" t="s">
        <v>66</v>
      </c>
      <c r="U177" s="2" t="s">
        <v>712</v>
      </c>
      <c r="V177" s="2" t="s">
        <v>1237</v>
      </c>
      <c r="Y177" s="2">
        <f t="shared" si="304"/>
        <v>1</v>
      </c>
      <c r="Z177" s="2">
        <f t="shared" si="305"/>
        <v>0</v>
      </c>
      <c r="AA177" s="2">
        <f t="shared" si="306"/>
        <v>0</v>
      </c>
      <c r="AB177" s="2">
        <f t="shared" si="307"/>
        <v>0</v>
      </c>
      <c r="AC177" s="2">
        <f t="shared" si="308"/>
        <v>1</v>
      </c>
      <c r="AD177" s="2">
        <f t="shared" si="496"/>
        <v>1</v>
      </c>
      <c r="AE177" s="2">
        <f t="shared" si="309"/>
        <v>0</v>
      </c>
      <c r="AF177" s="2">
        <f t="shared" si="497"/>
        <v>0</v>
      </c>
      <c r="AG177" s="2">
        <f t="shared" si="498"/>
        <v>1</v>
      </c>
      <c r="AH177" s="2">
        <f t="shared" si="499"/>
        <v>0</v>
      </c>
      <c r="AI177" s="2">
        <f t="shared" si="500"/>
        <v>0</v>
      </c>
      <c r="AJ177" s="2">
        <f t="shared" si="501"/>
        <v>0</v>
      </c>
      <c r="AK177" s="2">
        <f t="shared" si="502"/>
        <v>0</v>
      </c>
      <c r="AL177" s="2">
        <f t="shared" si="503"/>
        <v>1</v>
      </c>
      <c r="AM177" s="2">
        <f t="shared" si="504"/>
        <v>1</v>
      </c>
      <c r="AN177" s="2">
        <f t="shared" si="505"/>
        <v>0</v>
      </c>
      <c r="AO177" s="2">
        <f t="shared" si="506"/>
        <v>0</v>
      </c>
      <c r="AP177" s="2">
        <f t="shared" si="507"/>
        <v>0</v>
      </c>
      <c r="AQ177" s="2">
        <f t="shared" si="508"/>
        <v>0</v>
      </c>
      <c r="AR177" s="2">
        <f t="shared" si="509"/>
        <v>0</v>
      </c>
      <c r="AS177" s="2">
        <f t="shared" si="310"/>
        <v>0</v>
      </c>
      <c r="AT177" s="2">
        <f t="shared" si="510"/>
        <v>0</v>
      </c>
      <c r="AU177" s="2">
        <f t="shared" si="511"/>
        <v>0</v>
      </c>
      <c r="AV177" s="2">
        <f t="shared" si="512"/>
        <v>0</v>
      </c>
      <c r="AW177" s="2">
        <f t="shared" si="513"/>
        <v>0</v>
      </c>
      <c r="AX177" s="2">
        <f t="shared" si="514"/>
        <v>0</v>
      </c>
      <c r="AY177" s="2">
        <f t="shared" si="515"/>
        <v>0</v>
      </c>
      <c r="AZ177" s="2">
        <f t="shared" si="516"/>
        <v>0</v>
      </c>
      <c r="BA177" s="2">
        <f t="shared" si="517"/>
        <v>0</v>
      </c>
      <c r="BB177" s="2">
        <f t="shared" si="518"/>
        <v>0</v>
      </c>
      <c r="BC177" s="2">
        <f t="shared" si="519"/>
        <v>0</v>
      </c>
      <c r="BD177" s="2">
        <f t="shared" si="311"/>
        <v>0</v>
      </c>
      <c r="BE177" s="2">
        <f t="shared" si="312"/>
        <v>0</v>
      </c>
      <c r="BF177" s="2">
        <f t="shared" si="313"/>
        <v>0</v>
      </c>
      <c r="BG177" s="2">
        <f t="shared" si="314"/>
        <v>1</v>
      </c>
      <c r="BH177" s="2">
        <f t="shared" si="315"/>
        <v>0</v>
      </c>
      <c r="BI177" s="2">
        <f t="shared" si="316"/>
        <v>0</v>
      </c>
      <c r="BJ177" s="2">
        <f t="shared" si="317"/>
        <v>0</v>
      </c>
      <c r="BK177" s="2">
        <f t="shared" si="318"/>
        <v>0</v>
      </c>
      <c r="BL177" s="2">
        <f t="shared" si="319"/>
        <v>0</v>
      </c>
      <c r="BM177" s="2">
        <f t="shared" si="320"/>
        <v>0</v>
      </c>
      <c r="BN177" s="2">
        <f t="shared" si="321"/>
        <v>0</v>
      </c>
      <c r="BO177" s="2">
        <f t="shared" si="322"/>
        <v>0</v>
      </c>
      <c r="BP177" s="2">
        <f t="shared" si="323"/>
        <v>0</v>
      </c>
      <c r="BQ177" s="2">
        <f t="shared" si="324"/>
        <v>0</v>
      </c>
      <c r="BR177" s="2">
        <f t="shared" si="325"/>
        <v>0</v>
      </c>
      <c r="BS177" s="2">
        <f t="shared" si="326"/>
        <v>0</v>
      </c>
      <c r="BT177" s="2">
        <f t="shared" si="327"/>
        <v>0</v>
      </c>
      <c r="BU177" s="2">
        <f t="shared" si="328"/>
        <v>0</v>
      </c>
      <c r="BV177" s="2">
        <f t="shared" si="329"/>
        <v>0</v>
      </c>
      <c r="BW177" s="2">
        <f t="shared" si="330"/>
        <v>0</v>
      </c>
      <c r="BX177" s="2">
        <f t="shared" si="331"/>
        <v>0</v>
      </c>
      <c r="BY177" s="2">
        <f t="shared" si="332"/>
        <v>0</v>
      </c>
      <c r="BZ177" s="2">
        <f t="shared" si="333"/>
        <v>0</v>
      </c>
      <c r="CA177" s="2">
        <f t="shared" si="334"/>
        <v>0</v>
      </c>
      <c r="CB177" s="2">
        <f t="shared" si="335"/>
        <v>0</v>
      </c>
      <c r="CC177" s="2">
        <f t="shared" si="336"/>
        <v>0</v>
      </c>
      <c r="CD177" s="2">
        <f t="shared" si="337"/>
        <v>0</v>
      </c>
      <c r="CE177" s="2">
        <f t="shared" si="338"/>
        <v>0</v>
      </c>
      <c r="CF177" s="2">
        <f t="shared" si="339"/>
        <v>0</v>
      </c>
      <c r="CG177" s="2">
        <f t="shared" si="340"/>
        <v>0</v>
      </c>
      <c r="CH177" s="2">
        <f t="shared" si="341"/>
        <v>1</v>
      </c>
      <c r="CI177" s="2">
        <f t="shared" si="342"/>
        <v>0</v>
      </c>
      <c r="CJ177" s="2">
        <f t="shared" si="343"/>
        <v>0</v>
      </c>
      <c r="CK177" s="2">
        <f t="shared" si="344"/>
        <v>0</v>
      </c>
      <c r="CL177" s="2">
        <f t="shared" si="345"/>
        <v>1</v>
      </c>
      <c r="CM177" s="2">
        <f t="shared" si="346"/>
        <v>0</v>
      </c>
      <c r="CN177" s="2">
        <f t="shared" si="347"/>
        <v>0</v>
      </c>
      <c r="CO177" s="2">
        <f t="shared" si="348"/>
        <v>0</v>
      </c>
      <c r="CP177" s="2">
        <f t="shared" si="349"/>
        <v>0</v>
      </c>
      <c r="CQ177" s="2">
        <f t="shared" si="350"/>
        <v>0</v>
      </c>
      <c r="CR177" s="2">
        <f t="shared" si="351"/>
        <v>0</v>
      </c>
      <c r="CS177" s="2">
        <f t="shared" si="352"/>
        <v>0</v>
      </c>
      <c r="CT177" s="2">
        <f t="shared" si="353"/>
        <v>0</v>
      </c>
      <c r="CU177" s="2">
        <f t="shared" si="354"/>
        <v>0</v>
      </c>
      <c r="CV177" s="2">
        <f t="shared" si="355"/>
        <v>0</v>
      </c>
      <c r="CW177" s="2">
        <f t="shared" si="356"/>
        <v>0</v>
      </c>
      <c r="CX177" s="2">
        <f t="shared" si="357"/>
        <v>0</v>
      </c>
      <c r="CY177" s="2">
        <f t="shared" si="358"/>
        <v>0</v>
      </c>
      <c r="CZ177" s="2">
        <f t="shared" si="359"/>
        <v>1</v>
      </c>
    </row>
    <row r="178" spans="1:104" ht="179.4" x14ac:dyDescent="0.3">
      <c r="A178" s="2" t="s">
        <v>714</v>
      </c>
      <c r="B178" s="2" t="s">
        <v>1206</v>
      </c>
      <c r="C178" s="2" t="s">
        <v>705</v>
      </c>
      <c r="D178" s="2" t="s">
        <v>715</v>
      </c>
      <c r="E178" s="2" t="s">
        <v>4</v>
      </c>
      <c r="F178" s="2">
        <f t="shared" si="488"/>
        <v>0</v>
      </c>
      <c r="G178" s="2">
        <f t="shared" si="489"/>
        <v>0</v>
      </c>
      <c r="H178" s="2">
        <f t="shared" si="490"/>
        <v>1</v>
      </c>
      <c r="I178" s="2">
        <f t="shared" si="491"/>
        <v>0</v>
      </c>
      <c r="J178" s="2">
        <f t="shared" si="492"/>
        <v>0</v>
      </c>
      <c r="K178" s="2">
        <f t="shared" si="493"/>
        <v>0</v>
      </c>
      <c r="L178" s="2">
        <f t="shared" si="494"/>
        <v>0</v>
      </c>
      <c r="M178" s="2">
        <f t="shared" si="495"/>
        <v>0</v>
      </c>
      <c r="N178" s="2" t="s">
        <v>43</v>
      </c>
      <c r="P178" s="2" t="s">
        <v>139</v>
      </c>
      <c r="R178" s="2" t="s">
        <v>1040</v>
      </c>
      <c r="S178" s="2" t="s">
        <v>108</v>
      </c>
      <c r="V178" s="2" t="s">
        <v>1239</v>
      </c>
      <c r="W178" s="2" t="s">
        <v>81</v>
      </c>
      <c r="X178" s="2" t="s">
        <v>940</v>
      </c>
      <c r="Y178" s="2">
        <f t="shared" si="304"/>
        <v>1</v>
      </c>
      <c r="Z178" s="2">
        <f t="shared" si="305"/>
        <v>0</v>
      </c>
      <c r="AA178" s="2">
        <f t="shared" si="306"/>
        <v>1</v>
      </c>
      <c r="AB178" s="2">
        <f t="shared" si="307"/>
        <v>0</v>
      </c>
      <c r="AC178" s="2">
        <f t="shared" si="308"/>
        <v>1</v>
      </c>
      <c r="AD178" s="2">
        <f t="shared" si="496"/>
        <v>0</v>
      </c>
      <c r="AE178" s="2">
        <f t="shared" si="309"/>
        <v>1</v>
      </c>
      <c r="AF178" s="2">
        <f t="shared" si="497"/>
        <v>0</v>
      </c>
      <c r="AG178" s="2">
        <f t="shared" si="498"/>
        <v>0</v>
      </c>
      <c r="AH178" s="2">
        <f t="shared" si="499"/>
        <v>0</v>
      </c>
      <c r="AI178" s="2">
        <f t="shared" si="500"/>
        <v>0</v>
      </c>
      <c r="AJ178" s="2">
        <f t="shared" si="501"/>
        <v>0</v>
      </c>
      <c r="AK178" s="2">
        <f t="shared" si="502"/>
        <v>0</v>
      </c>
      <c r="AL178" s="2">
        <f t="shared" si="503"/>
        <v>0</v>
      </c>
      <c r="AM178" s="2">
        <f t="shared" si="504"/>
        <v>0</v>
      </c>
      <c r="AN178" s="2">
        <f t="shared" si="505"/>
        <v>0</v>
      </c>
      <c r="AO178" s="2">
        <f t="shared" si="506"/>
        <v>0</v>
      </c>
      <c r="AP178" s="2">
        <f t="shared" si="507"/>
        <v>0</v>
      </c>
      <c r="AQ178" s="2">
        <f t="shared" si="508"/>
        <v>0</v>
      </c>
      <c r="AR178" s="2">
        <f t="shared" si="509"/>
        <v>0</v>
      </c>
      <c r="AS178" s="2">
        <f t="shared" si="310"/>
        <v>0</v>
      </c>
      <c r="AT178" s="2">
        <f t="shared" si="510"/>
        <v>1</v>
      </c>
      <c r="AU178" s="2">
        <f t="shared" si="511"/>
        <v>0</v>
      </c>
      <c r="AV178" s="2">
        <f t="shared" si="512"/>
        <v>0</v>
      </c>
      <c r="AW178" s="2">
        <f t="shared" si="513"/>
        <v>0</v>
      </c>
      <c r="AX178" s="2">
        <f t="shared" si="514"/>
        <v>1</v>
      </c>
      <c r="AY178" s="2">
        <f t="shared" si="515"/>
        <v>1</v>
      </c>
      <c r="AZ178" s="2">
        <f t="shared" si="516"/>
        <v>0</v>
      </c>
      <c r="BA178" s="2">
        <f t="shared" si="517"/>
        <v>0</v>
      </c>
      <c r="BB178" s="2">
        <f t="shared" si="518"/>
        <v>0</v>
      </c>
      <c r="BC178" s="2">
        <f t="shared" si="519"/>
        <v>0</v>
      </c>
      <c r="BD178" s="2">
        <f t="shared" si="311"/>
        <v>0</v>
      </c>
      <c r="BE178" s="2">
        <f t="shared" si="312"/>
        <v>0</v>
      </c>
      <c r="BF178" s="2">
        <f t="shared" si="313"/>
        <v>0</v>
      </c>
      <c r="BG178" s="2">
        <f t="shared" si="314"/>
        <v>1</v>
      </c>
      <c r="BH178" s="2">
        <f t="shared" si="315"/>
        <v>0</v>
      </c>
      <c r="BI178" s="2">
        <f t="shared" si="316"/>
        <v>0</v>
      </c>
      <c r="BJ178" s="2">
        <f t="shared" si="317"/>
        <v>0</v>
      </c>
      <c r="BK178" s="2">
        <f t="shared" si="318"/>
        <v>0</v>
      </c>
      <c r="BL178" s="2">
        <f t="shared" si="319"/>
        <v>0</v>
      </c>
      <c r="BM178" s="2">
        <f t="shared" si="320"/>
        <v>0</v>
      </c>
      <c r="BN178" s="2">
        <f t="shared" si="321"/>
        <v>0</v>
      </c>
      <c r="BO178" s="2">
        <f t="shared" si="322"/>
        <v>0</v>
      </c>
      <c r="BP178" s="2">
        <f t="shared" si="323"/>
        <v>0</v>
      </c>
      <c r="BQ178" s="2">
        <f t="shared" si="324"/>
        <v>0</v>
      </c>
      <c r="BR178" s="2">
        <f t="shared" si="325"/>
        <v>1</v>
      </c>
      <c r="BS178" s="2">
        <f t="shared" si="326"/>
        <v>0</v>
      </c>
      <c r="BT178" s="2">
        <f t="shared" si="327"/>
        <v>0</v>
      </c>
      <c r="BU178" s="2">
        <f t="shared" si="328"/>
        <v>0</v>
      </c>
      <c r="BV178" s="2">
        <f t="shared" si="329"/>
        <v>0</v>
      </c>
      <c r="BW178" s="2">
        <f t="shared" si="330"/>
        <v>0</v>
      </c>
      <c r="BX178" s="2">
        <f t="shared" si="331"/>
        <v>0</v>
      </c>
      <c r="BY178" s="2">
        <f t="shared" si="332"/>
        <v>0</v>
      </c>
      <c r="BZ178" s="2">
        <f t="shared" si="333"/>
        <v>0</v>
      </c>
      <c r="CA178" s="2">
        <f t="shared" si="334"/>
        <v>0</v>
      </c>
      <c r="CB178" s="2">
        <f t="shared" si="335"/>
        <v>0</v>
      </c>
      <c r="CC178" s="2">
        <f t="shared" si="336"/>
        <v>0</v>
      </c>
      <c r="CD178" s="2">
        <f t="shared" si="337"/>
        <v>0</v>
      </c>
      <c r="CE178" s="2">
        <f t="shared" si="338"/>
        <v>0</v>
      </c>
      <c r="CF178" s="2">
        <f t="shared" si="339"/>
        <v>0</v>
      </c>
      <c r="CG178" s="2">
        <f t="shared" si="340"/>
        <v>0</v>
      </c>
      <c r="CH178" s="2">
        <f t="shared" si="341"/>
        <v>0</v>
      </c>
      <c r="CI178" s="2">
        <f t="shared" si="342"/>
        <v>0</v>
      </c>
      <c r="CJ178" s="2">
        <f t="shared" si="343"/>
        <v>0</v>
      </c>
      <c r="CK178" s="2">
        <f t="shared" si="344"/>
        <v>0</v>
      </c>
      <c r="CL178" s="2">
        <f t="shared" si="345"/>
        <v>1</v>
      </c>
      <c r="CM178" s="2">
        <f t="shared" si="346"/>
        <v>0</v>
      </c>
      <c r="CN178" s="2">
        <f t="shared" si="347"/>
        <v>0</v>
      </c>
      <c r="CO178" s="2">
        <f t="shared" si="348"/>
        <v>0</v>
      </c>
      <c r="CP178" s="2">
        <f t="shared" si="349"/>
        <v>0</v>
      </c>
      <c r="CQ178" s="2">
        <f t="shared" si="350"/>
        <v>0</v>
      </c>
      <c r="CR178" s="2">
        <f t="shared" si="351"/>
        <v>0</v>
      </c>
      <c r="CS178" s="2">
        <f t="shared" si="352"/>
        <v>0</v>
      </c>
      <c r="CT178" s="2">
        <f t="shared" si="353"/>
        <v>0</v>
      </c>
      <c r="CU178" s="2">
        <f t="shared" si="354"/>
        <v>1</v>
      </c>
      <c r="CV178" s="2">
        <f t="shared" si="355"/>
        <v>0</v>
      </c>
      <c r="CW178" s="2">
        <f t="shared" si="356"/>
        <v>0</v>
      </c>
      <c r="CX178" s="2">
        <f t="shared" si="357"/>
        <v>0</v>
      </c>
      <c r="CY178" s="2">
        <f t="shared" si="358"/>
        <v>0</v>
      </c>
      <c r="CZ178" s="2">
        <f t="shared" si="359"/>
        <v>1</v>
      </c>
    </row>
    <row r="179" spans="1:104" ht="110.4" x14ac:dyDescent="0.3">
      <c r="A179" s="2" t="s">
        <v>718</v>
      </c>
      <c r="B179" s="2" t="s">
        <v>730</v>
      </c>
      <c r="C179" s="2" t="s">
        <v>705</v>
      </c>
      <c r="D179" s="2" t="s">
        <v>722</v>
      </c>
      <c r="E179" s="2" t="s">
        <v>4</v>
      </c>
      <c r="F179" s="2">
        <f t="shared" si="488"/>
        <v>0</v>
      </c>
      <c r="G179" s="2">
        <f t="shared" si="489"/>
        <v>0</v>
      </c>
      <c r="H179" s="2">
        <f t="shared" si="490"/>
        <v>1</v>
      </c>
      <c r="I179" s="2">
        <f t="shared" si="491"/>
        <v>0</v>
      </c>
      <c r="J179" s="2">
        <f t="shared" si="492"/>
        <v>0</v>
      </c>
      <c r="K179" s="2">
        <f t="shared" si="493"/>
        <v>0</v>
      </c>
      <c r="L179" s="2">
        <f t="shared" si="494"/>
        <v>0</v>
      </c>
      <c r="M179" s="2">
        <f t="shared" si="495"/>
        <v>0</v>
      </c>
      <c r="R179" s="2" t="s">
        <v>1065</v>
      </c>
      <c r="S179" s="2" t="s">
        <v>63</v>
      </c>
      <c r="T179" s="2" t="s">
        <v>66</v>
      </c>
      <c r="U179" s="2" t="s">
        <v>713</v>
      </c>
      <c r="V179" s="2" t="s">
        <v>1237</v>
      </c>
      <c r="Y179" s="2">
        <f t="shared" si="304"/>
        <v>0</v>
      </c>
      <c r="Z179" s="2">
        <f t="shared" si="305"/>
        <v>0</v>
      </c>
      <c r="AA179" s="2">
        <f t="shared" si="306"/>
        <v>0</v>
      </c>
      <c r="AB179" s="2">
        <f t="shared" si="307"/>
        <v>0</v>
      </c>
      <c r="AC179" s="2">
        <f t="shared" si="308"/>
        <v>1</v>
      </c>
      <c r="AD179" s="2">
        <f t="shared" si="496"/>
        <v>1</v>
      </c>
      <c r="AE179" s="2">
        <f t="shared" si="309"/>
        <v>0</v>
      </c>
      <c r="AF179" s="2">
        <f t="shared" si="497"/>
        <v>0</v>
      </c>
      <c r="AG179" s="2">
        <f t="shared" si="498"/>
        <v>1</v>
      </c>
      <c r="AH179" s="2">
        <f t="shared" si="499"/>
        <v>0</v>
      </c>
      <c r="AI179" s="2">
        <f t="shared" si="500"/>
        <v>0</v>
      </c>
      <c r="AJ179" s="2">
        <f t="shared" si="501"/>
        <v>0</v>
      </c>
      <c r="AK179" s="2">
        <f t="shared" si="502"/>
        <v>0</v>
      </c>
      <c r="AL179" s="2">
        <f t="shared" si="503"/>
        <v>1</v>
      </c>
      <c r="AM179" s="2">
        <f t="shared" si="504"/>
        <v>1</v>
      </c>
      <c r="AN179" s="2">
        <f t="shared" si="505"/>
        <v>1</v>
      </c>
      <c r="AO179" s="2">
        <f t="shared" si="506"/>
        <v>0</v>
      </c>
      <c r="AP179" s="2">
        <f t="shared" si="507"/>
        <v>0</v>
      </c>
      <c r="AQ179" s="2">
        <f t="shared" si="508"/>
        <v>0</v>
      </c>
      <c r="AR179" s="2">
        <f t="shared" si="509"/>
        <v>0</v>
      </c>
      <c r="AS179" s="2">
        <f t="shared" si="310"/>
        <v>0</v>
      </c>
      <c r="AT179" s="2">
        <f t="shared" si="510"/>
        <v>0</v>
      </c>
      <c r="AU179" s="2">
        <f t="shared" si="511"/>
        <v>0</v>
      </c>
      <c r="AV179" s="2">
        <f t="shared" si="512"/>
        <v>0</v>
      </c>
      <c r="AW179" s="2">
        <f t="shared" si="513"/>
        <v>0</v>
      </c>
      <c r="AX179" s="2">
        <f t="shared" si="514"/>
        <v>0</v>
      </c>
      <c r="AY179" s="2">
        <f t="shared" si="515"/>
        <v>0</v>
      </c>
      <c r="AZ179" s="2">
        <f t="shared" si="516"/>
        <v>0</v>
      </c>
      <c r="BA179" s="2">
        <f t="shared" si="517"/>
        <v>0</v>
      </c>
      <c r="BB179" s="2">
        <f t="shared" si="518"/>
        <v>0</v>
      </c>
      <c r="BC179" s="2">
        <f t="shared" si="519"/>
        <v>0</v>
      </c>
      <c r="BD179" s="2">
        <f t="shared" si="311"/>
        <v>0</v>
      </c>
      <c r="BE179" s="2">
        <f t="shared" si="312"/>
        <v>0</v>
      </c>
      <c r="BF179" s="2">
        <f t="shared" si="313"/>
        <v>0</v>
      </c>
      <c r="BG179" s="2">
        <f t="shared" si="314"/>
        <v>0</v>
      </c>
      <c r="BH179" s="2">
        <f t="shared" si="315"/>
        <v>0</v>
      </c>
      <c r="BI179" s="2">
        <f t="shared" si="316"/>
        <v>0</v>
      </c>
      <c r="BJ179" s="2">
        <f t="shared" si="317"/>
        <v>0</v>
      </c>
      <c r="BK179" s="2">
        <f t="shared" si="318"/>
        <v>0</v>
      </c>
      <c r="BL179" s="2">
        <f t="shared" si="319"/>
        <v>0</v>
      </c>
      <c r="BM179" s="2">
        <f t="shared" si="320"/>
        <v>0</v>
      </c>
      <c r="BN179" s="2">
        <f t="shared" si="321"/>
        <v>0</v>
      </c>
      <c r="BO179" s="2">
        <f t="shared" si="322"/>
        <v>0</v>
      </c>
      <c r="BP179" s="2">
        <f t="shared" si="323"/>
        <v>0</v>
      </c>
      <c r="BQ179" s="2">
        <f t="shared" si="324"/>
        <v>0</v>
      </c>
      <c r="BR179" s="2">
        <f t="shared" si="325"/>
        <v>0</v>
      </c>
      <c r="BS179" s="2">
        <f t="shared" si="326"/>
        <v>0</v>
      </c>
      <c r="BT179" s="2">
        <f t="shared" si="327"/>
        <v>0</v>
      </c>
      <c r="BU179" s="2">
        <f t="shared" si="328"/>
        <v>0</v>
      </c>
      <c r="BV179" s="2">
        <f t="shared" si="329"/>
        <v>0</v>
      </c>
      <c r="BW179" s="2">
        <f t="shared" si="330"/>
        <v>0</v>
      </c>
      <c r="BX179" s="2">
        <f t="shared" si="331"/>
        <v>0</v>
      </c>
      <c r="BY179" s="2">
        <f t="shared" si="332"/>
        <v>0</v>
      </c>
      <c r="BZ179" s="2">
        <f t="shared" si="333"/>
        <v>0</v>
      </c>
      <c r="CA179" s="2">
        <f t="shared" si="334"/>
        <v>0</v>
      </c>
      <c r="CB179" s="2">
        <f t="shared" si="335"/>
        <v>0</v>
      </c>
      <c r="CC179" s="2">
        <f t="shared" si="336"/>
        <v>0</v>
      </c>
      <c r="CD179" s="2">
        <f t="shared" si="337"/>
        <v>0</v>
      </c>
      <c r="CE179" s="2">
        <f t="shared" si="338"/>
        <v>0</v>
      </c>
      <c r="CF179" s="2">
        <f t="shared" si="339"/>
        <v>0</v>
      </c>
      <c r="CG179" s="2">
        <f t="shared" si="340"/>
        <v>0</v>
      </c>
      <c r="CH179" s="2">
        <f t="shared" si="341"/>
        <v>0</v>
      </c>
      <c r="CI179" s="2">
        <f t="shared" si="342"/>
        <v>0</v>
      </c>
      <c r="CJ179" s="2">
        <f t="shared" si="343"/>
        <v>0</v>
      </c>
      <c r="CK179" s="2">
        <f t="shared" si="344"/>
        <v>0</v>
      </c>
      <c r="CL179" s="2">
        <f t="shared" si="345"/>
        <v>1</v>
      </c>
      <c r="CM179" s="2">
        <f t="shared" si="346"/>
        <v>1</v>
      </c>
      <c r="CN179" s="2">
        <f t="shared" si="347"/>
        <v>0</v>
      </c>
      <c r="CO179" s="2">
        <f t="shared" si="348"/>
        <v>0</v>
      </c>
      <c r="CP179" s="2">
        <f t="shared" si="349"/>
        <v>0</v>
      </c>
      <c r="CQ179" s="2">
        <f t="shared" si="350"/>
        <v>0</v>
      </c>
      <c r="CR179" s="2">
        <f t="shared" si="351"/>
        <v>0</v>
      </c>
      <c r="CS179" s="2">
        <f t="shared" si="352"/>
        <v>0</v>
      </c>
      <c r="CT179" s="2">
        <f t="shared" si="353"/>
        <v>0</v>
      </c>
      <c r="CU179" s="2">
        <f t="shared" si="354"/>
        <v>1</v>
      </c>
      <c r="CV179" s="2">
        <f t="shared" si="355"/>
        <v>0</v>
      </c>
      <c r="CW179" s="2">
        <f t="shared" si="356"/>
        <v>0</v>
      </c>
      <c r="CX179" s="2">
        <f t="shared" si="357"/>
        <v>0</v>
      </c>
      <c r="CY179" s="2">
        <f t="shared" si="358"/>
        <v>0</v>
      </c>
      <c r="CZ179" s="2">
        <f t="shared" si="359"/>
        <v>1</v>
      </c>
    </row>
    <row r="180" spans="1:104" ht="55.2" x14ac:dyDescent="0.3">
      <c r="A180" s="2" t="s">
        <v>716</v>
      </c>
      <c r="B180" s="2" t="s">
        <v>731</v>
      </c>
      <c r="C180" s="2" t="s">
        <v>705</v>
      </c>
      <c r="D180" s="2" t="s">
        <v>717</v>
      </c>
      <c r="E180" s="2" t="s">
        <v>4</v>
      </c>
      <c r="F180" s="2">
        <f t="shared" si="488"/>
        <v>0</v>
      </c>
      <c r="G180" s="2">
        <f t="shared" si="489"/>
        <v>0</v>
      </c>
      <c r="H180" s="2">
        <f t="shared" si="490"/>
        <v>1</v>
      </c>
      <c r="I180" s="2">
        <f t="shared" si="491"/>
        <v>0</v>
      </c>
      <c r="J180" s="2">
        <f t="shared" si="492"/>
        <v>0</v>
      </c>
      <c r="K180" s="2">
        <f t="shared" si="493"/>
        <v>0</v>
      </c>
      <c r="L180" s="2">
        <f t="shared" si="494"/>
        <v>0</v>
      </c>
      <c r="M180" s="2">
        <f t="shared" si="495"/>
        <v>0</v>
      </c>
      <c r="N180" s="2" t="s">
        <v>44</v>
      </c>
      <c r="O180" s="2" t="s">
        <v>26</v>
      </c>
      <c r="R180" s="2" t="s">
        <v>59</v>
      </c>
      <c r="S180" s="2" t="s">
        <v>63</v>
      </c>
      <c r="T180" s="2" t="s">
        <v>66</v>
      </c>
      <c r="U180" s="2" t="s">
        <v>71</v>
      </c>
      <c r="V180" s="2" t="s">
        <v>1237</v>
      </c>
      <c r="Y180" s="2">
        <f t="shared" si="304"/>
        <v>1</v>
      </c>
      <c r="Z180" s="2">
        <f t="shared" si="305"/>
        <v>1</v>
      </c>
      <c r="AA180" s="2">
        <f t="shared" si="306"/>
        <v>0</v>
      </c>
      <c r="AB180" s="2">
        <f t="shared" si="307"/>
        <v>0</v>
      </c>
      <c r="AC180" s="2">
        <f t="shared" si="308"/>
        <v>1</v>
      </c>
      <c r="AD180" s="2">
        <f t="shared" si="496"/>
        <v>1</v>
      </c>
      <c r="AE180" s="2">
        <f t="shared" si="309"/>
        <v>0</v>
      </c>
      <c r="AF180" s="2">
        <f t="shared" si="497"/>
        <v>0</v>
      </c>
      <c r="AG180" s="2">
        <f t="shared" si="498"/>
        <v>1</v>
      </c>
      <c r="AH180" s="2">
        <f t="shared" si="499"/>
        <v>0</v>
      </c>
      <c r="AI180" s="2">
        <f t="shared" si="500"/>
        <v>0</v>
      </c>
      <c r="AJ180" s="2">
        <f t="shared" si="501"/>
        <v>0</v>
      </c>
      <c r="AK180" s="2">
        <f t="shared" si="502"/>
        <v>0</v>
      </c>
      <c r="AL180" s="2">
        <f t="shared" si="503"/>
        <v>1</v>
      </c>
      <c r="AM180" s="2">
        <f t="shared" si="504"/>
        <v>0</v>
      </c>
      <c r="AN180" s="2">
        <f t="shared" si="505"/>
        <v>0</v>
      </c>
      <c r="AO180" s="2">
        <f t="shared" si="506"/>
        <v>0</v>
      </c>
      <c r="AP180" s="2">
        <f t="shared" si="507"/>
        <v>0</v>
      </c>
      <c r="AQ180" s="2">
        <f t="shared" si="508"/>
        <v>0</v>
      </c>
      <c r="AR180" s="2">
        <f t="shared" si="509"/>
        <v>0</v>
      </c>
      <c r="AS180" s="2">
        <f t="shared" si="310"/>
        <v>0</v>
      </c>
      <c r="AT180" s="2">
        <f t="shared" si="510"/>
        <v>0</v>
      </c>
      <c r="AU180" s="2">
        <f t="shared" si="511"/>
        <v>0</v>
      </c>
      <c r="AV180" s="2">
        <f t="shared" si="512"/>
        <v>0</v>
      </c>
      <c r="AW180" s="2">
        <f t="shared" si="513"/>
        <v>0</v>
      </c>
      <c r="AX180" s="2">
        <f t="shared" si="514"/>
        <v>0</v>
      </c>
      <c r="AY180" s="2">
        <f t="shared" si="515"/>
        <v>0</v>
      </c>
      <c r="AZ180" s="2">
        <f t="shared" si="516"/>
        <v>0</v>
      </c>
      <c r="BA180" s="2">
        <f t="shared" si="517"/>
        <v>0</v>
      </c>
      <c r="BB180" s="2">
        <f t="shared" si="518"/>
        <v>0</v>
      </c>
      <c r="BC180" s="2">
        <f t="shared" si="519"/>
        <v>0</v>
      </c>
      <c r="BD180" s="2">
        <f t="shared" si="311"/>
        <v>0</v>
      </c>
      <c r="BE180" s="2">
        <f t="shared" si="312"/>
        <v>0</v>
      </c>
      <c r="BF180" s="2">
        <f t="shared" si="313"/>
        <v>0</v>
      </c>
      <c r="BG180" s="2">
        <f t="shared" si="314"/>
        <v>0</v>
      </c>
      <c r="BH180" s="2">
        <f t="shared" si="315"/>
        <v>1</v>
      </c>
      <c r="BI180" s="2">
        <f t="shared" si="316"/>
        <v>0</v>
      </c>
      <c r="BJ180" s="2">
        <f t="shared" si="317"/>
        <v>0</v>
      </c>
      <c r="BK180" s="2">
        <f t="shared" si="318"/>
        <v>0</v>
      </c>
      <c r="BL180" s="2">
        <f t="shared" si="319"/>
        <v>0</v>
      </c>
      <c r="BM180" s="2">
        <f t="shared" si="320"/>
        <v>0</v>
      </c>
      <c r="BN180" s="2">
        <f t="shared" si="321"/>
        <v>0</v>
      </c>
      <c r="BO180" s="2">
        <f t="shared" si="322"/>
        <v>0</v>
      </c>
      <c r="BP180" s="2">
        <f t="shared" si="323"/>
        <v>0</v>
      </c>
      <c r="BQ180" s="2">
        <f t="shared" si="324"/>
        <v>0</v>
      </c>
      <c r="BR180" s="2">
        <f t="shared" si="325"/>
        <v>0</v>
      </c>
      <c r="BS180" s="2">
        <f t="shared" si="326"/>
        <v>0</v>
      </c>
      <c r="BT180" s="2">
        <f t="shared" si="327"/>
        <v>0</v>
      </c>
      <c r="BU180" s="2">
        <f t="shared" si="328"/>
        <v>0</v>
      </c>
      <c r="BV180" s="2">
        <f t="shared" si="329"/>
        <v>0</v>
      </c>
      <c r="BW180" s="2">
        <f t="shared" si="330"/>
        <v>0</v>
      </c>
      <c r="BX180" s="2">
        <f t="shared" si="331"/>
        <v>0</v>
      </c>
      <c r="BY180" s="2">
        <f t="shared" si="332"/>
        <v>0</v>
      </c>
      <c r="BZ180" s="2">
        <f t="shared" si="333"/>
        <v>0</v>
      </c>
      <c r="CA180" s="2">
        <f t="shared" si="334"/>
        <v>0</v>
      </c>
      <c r="CB180" s="2">
        <f t="shared" si="335"/>
        <v>0</v>
      </c>
      <c r="CC180" s="2">
        <f t="shared" si="336"/>
        <v>0</v>
      </c>
      <c r="CD180" s="2">
        <f t="shared" si="337"/>
        <v>0</v>
      </c>
      <c r="CE180" s="2">
        <f t="shared" si="338"/>
        <v>0</v>
      </c>
      <c r="CF180" s="2">
        <f t="shared" si="339"/>
        <v>1</v>
      </c>
      <c r="CG180" s="2">
        <f t="shared" si="340"/>
        <v>0</v>
      </c>
      <c r="CH180" s="2">
        <f t="shared" si="341"/>
        <v>1</v>
      </c>
      <c r="CI180" s="2">
        <f t="shared" si="342"/>
        <v>0</v>
      </c>
      <c r="CJ180" s="2">
        <f t="shared" si="343"/>
        <v>0</v>
      </c>
      <c r="CK180" s="2">
        <f t="shared" si="344"/>
        <v>0</v>
      </c>
      <c r="CL180" s="2">
        <f t="shared" si="345"/>
        <v>0</v>
      </c>
      <c r="CM180" s="2">
        <f t="shared" si="346"/>
        <v>0</v>
      </c>
      <c r="CN180" s="2">
        <f t="shared" si="347"/>
        <v>0</v>
      </c>
      <c r="CO180" s="2">
        <f t="shared" si="348"/>
        <v>0</v>
      </c>
      <c r="CP180" s="2">
        <f t="shared" si="349"/>
        <v>0</v>
      </c>
      <c r="CQ180" s="2">
        <f t="shared" si="350"/>
        <v>0</v>
      </c>
      <c r="CR180" s="2">
        <f t="shared" si="351"/>
        <v>0</v>
      </c>
      <c r="CS180" s="2">
        <f t="shared" si="352"/>
        <v>0</v>
      </c>
      <c r="CT180" s="2">
        <f t="shared" si="353"/>
        <v>0</v>
      </c>
      <c r="CU180" s="2">
        <f t="shared" si="354"/>
        <v>0</v>
      </c>
      <c r="CV180" s="2">
        <f t="shared" si="355"/>
        <v>0</v>
      </c>
      <c r="CW180" s="2">
        <f t="shared" si="356"/>
        <v>0</v>
      </c>
      <c r="CX180" s="2">
        <f t="shared" si="357"/>
        <v>0</v>
      </c>
      <c r="CY180" s="2">
        <f t="shared" si="358"/>
        <v>0</v>
      </c>
      <c r="CZ180" s="2">
        <f t="shared" si="359"/>
        <v>0</v>
      </c>
    </row>
    <row r="181" spans="1:104" ht="55.2" x14ac:dyDescent="0.3">
      <c r="A181" s="2" t="s">
        <v>720</v>
      </c>
      <c r="B181" s="2" t="s">
        <v>732</v>
      </c>
      <c r="C181" s="2" t="s">
        <v>705</v>
      </c>
      <c r="D181" s="2" t="s">
        <v>723</v>
      </c>
      <c r="E181" s="2" t="s">
        <v>4</v>
      </c>
      <c r="F181" s="2">
        <f t="shared" si="488"/>
        <v>0</v>
      </c>
      <c r="G181" s="2">
        <f t="shared" si="489"/>
        <v>0</v>
      </c>
      <c r="H181" s="2">
        <f t="shared" si="490"/>
        <v>1</v>
      </c>
      <c r="I181" s="2">
        <f t="shared" si="491"/>
        <v>0</v>
      </c>
      <c r="J181" s="2">
        <f t="shared" si="492"/>
        <v>0</v>
      </c>
      <c r="K181" s="2">
        <f t="shared" si="493"/>
        <v>0</v>
      </c>
      <c r="L181" s="2">
        <f t="shared" si="494"/>
        <v>0</v>
      </c>
      <c r="M181" s="2">
        <f t="shared" si="495"/>
        <v>0</v>
      </c>
      <c r="N181" s="2" t="s">
        <v>43</v>
      </c>
      <c r="R181" s="2" t="s">
        <v>327</v>
      </c>
      <c r="S181" s="2" t="s">
        <v>63</v>
      </c>
      <c r="T181" s="2" t="s">
        <v>66</v>
      </c>
      <c r="U181" s="2" t="s">
        <v>1216</v>
      </c>
      <c r="V181" s="2" t="s">
        <v>1239</v>
      </c>
      <c r="W181" s="2" t="s">
        <v>81</v>
      </c>
      <c r="X181" s="2" t="s">
        <v>87</v>
      </c>
      <c r="Y181" s="2">
        <f t="shared" si="304"/>
        <v>1</v>
      </c>
      <c r="Z181" s="2">
        <f t="shared" si="305"/>
        <v>0</v>
      </c>
      <c r="AA181" s="2">
        <f t="shared" si="306"/>
        <v>0</v>
      </c>
      <c r="AB181" s="2">
        <f t="shared" si="307"/>
        <v>0</v>
      </c>
      <c r="AC181" s="2">
        <f t="shared" si="308"/>
        <v>1</v>
      </c>
      <c r="AD181" s="2">
        <f t="shared" si="496"/>
        <v>1</v>
      </c>
      <c r="AE181" s="2">
        <f t="shared" si="309"/>
        <v>1</v>
      </c>
      <c r="AF181" s="2">
        <f t="shared" si="497"/>
        <v>0</v>
      </c>
      <c r="AG181" s="2">
        <f t="shared" si="498"/>
        <v>1</v>
      </c>
      <c r="AH181" s="2">
        <f t="shared" si="499"/>
        <v>0</v>
      </c>
      <c r="AI181" s="2">
        <f t="shared" si="500"/>
        <v>0</v>
      </c>
      <c r="AJ181" s="2">
        <f t="shared" si="501"/>
        <v>0</v>
      </c>
      <c r="AK181" s="2">
        <f t="shared" si="502"/>
        <v>0</v>
      </c>
      <c r="AL181" s="2">
        <f t="shared" si="503"/>
        <v>0</v>
      </c>
      <c r="AM181" s="2">
        <f t="shared" si="504"/>
        <v>1</v>
      </c>
      <c r="AN181" s="2">
        <f t="shared" si="505"/>
        <v>1</v>
      </c>
      <c r="AO181" s="2">
        <f t="shared" si="506"/>
        <v>0</v>
      </c>
      <c r="AP181" s="2">
        <f t="shared" si="507"/>
        <v>0</v>
      </c>
      <c r="AQ181" s="2">
        <f t="shared" si="508"/>
        <v>0</v>
      </c>
      <c r="AR181" s="2">
        <f t="shared" si="509"/>
        <v>0</v>
      </c>
      <c r="AS181" s="2">
        <f t="shared" si="310"/>
        <v>0</v>
      </c>
      <c r="AT181" s="2">
        <f t="shared" si="510"/>
        <v>1</v>
      </c>
      <c r="AU181" s="2">
        <f t="shared" si="511"/>
        <v>0</v>
      </c>
      <c r="AV181" s="2">
        <f t="shared" si="512"/>
        <v>0</v>
      </c>
      <c r="AW181" s="2">
        <f t="shared" si="513"/>
        <v>0</v>
      </c>
      <c r="AX181" s="2">
        <f t="shared" si="514"/>
        <v>0</v>
      </c>
      <c r="AY181" s="2">
        <f t="shared" si="515"/>
        <v>0</v>
      </c>
      <c r="AZ181" s="2">
        <f t="shared" si="516"/>
        <v>1</v>
      </c>
      <c r="BA181" s="2">
        <f t="shared" si="517"/>
        <v>0</v>
      </c>
      <c r="BB181" s="2">
        <f t="shared" si="518"/>
        <v>0</v>
      </c>
      <c r="BC181" s="2">
        <f t="shared" si="519"/>
        <v>0</v>
      </c>
      <c r="BD181" s="2">
        <f t="shared" si="311"/>
        <v>0</v>
      </c>
      <c r="BE181" s="2">
        <f t="shared" si="312"/>
        <v>0</v>
      </c>
      <c r="BF181" s="2">
        <f t="shared" si="313"/>
        <v>0</v>
      </c>
      <c r="BG181" s="2">
        <f t="shared" si="314"/>
        <v>1</v>
      </c>
      <c r="BH181" s="2">
        <f t="shared" si="315"/>
        <v>0</v>
      </c>
      <c r="BI181" s="2">
        <f t="shared" si="316"/>
        <v>0</v>
      </c>
      <c r="BJ181" s="2">
        <f t="shared" si="317"/>
        <v>0</v>
      </c>
      <c r="BK181" s="2">
        <f t="shared" si="318"/>
        <v>0</v>
      </c>
      <c r="BL181" s="2">
        <f t="shared" si="319"/>
        <v>0</v>
      </c>
      <c r="BM181" s="2">
        <f t="shared" si="320"/>
        <v>0</v>
      </c>
      <c r="BN181" s="2">
        <f t="shared" si="321"/>
        <v>0</v>
      </c>
      <c r="BO181" s="2">
        <f t="shared" si="322"/>
        <v>0</v>
      </c>
      <c r="BP181" s="2">
        <f t="shared" si="323"/>
        <v>0</v>
      </c>
      <c r="BQ181" s="2">
        <f t="shared" si="324"/>
        <v>0</v>
      </c>
      <c r="BR181" s="2">
        <f t="shared" si="325"/>
        <v>0</v>
      </c>
      <c r="BS181" s="2">
        <f t="shared" si="326"/>
        <v>0</v>
      </c>
      <c r="BT181" s="2">
        <f t="shared" si="327"/>
        <v>0</v>
      </c>
      <c r="BU181" s="2">
        <f t="shared" si="328"/>
        <v>0</v>
      </c>
      <c r="BV181" s="2">
        <f t="shared" si="329"/>
        <v>0</v>
      </c>
      <c r="BW181" s="2">
        <f t="shared" si="330"/>
        <v>0</v>
      </c>
      <c r="BX181" s="2">
        <f t="shared" si="331"/>
        <v>0</v>
      </c>
      <c r="BY181" s="2">
        <f t="shared" si="332"/>
        <v>0</v>
      </c>
      <c r="BZ181" s="2">
        <f t="shared" si="333"/>
        <v>0</v>
      </c>
      <c r="CA181" s="2">
        <f t="shared" si="334"/>
        <v>0</v>
      </c>
      <c r="CB181" s="2">
        <f t="shared" si="335"/>
        <v>0</v>
      </c>
      <c r="CC181" s="2">
        <f t="shared" si="336"/>
        <v>0</v>
      </c>
      <c r="CD181" s="2">
        <f t="shared" si="337"/>
        <v>0</v>
      </c>
      <c r="CE181" s="2">
        <f t="shared" si="338"/>
        <v>0</v>
      </c>
      <c r="CF181" s="2">
        <f t="shared" si="339"/>
        <v>0</v>
      </c>
      <c r="CG181" s="2">
        <f t="shared" si="340"/>
        <v>0</v>
      </c>
      <c r="CH181" s="2">
        <f t="shared" si="341"/>
        <v>0</v>
      </c>
      <c r="CI181" s="2">
        <f t="shared" si="342"/>
        <v>0</v>
      </c>
      <c r="CJ181" s="2">
        <f t="shared" si="343"/>
        <v>0</v>
      </c>
      <c r="CK181" s="2">
        <f t="shared" si="344"/>
        <v>0</v>
      </c>
      <c r="CL181" s="2">
        <f t="shared" si="345"/>
        <v>1</v>
      </c>
      <c r="CM181" s="2">
        <f t="shared" si="346"/>
        <v>1</v>
      </c>
      <c r="CN181" s="2">
        <f t="shared" si="347"/>
        <v>0</v>
      </c>
      <c r="CO181" s="2">
        <f t="shared" si="348"/>
        <v>0</v>
      </c>
      <c r="CP181" s="2">
        <f t="shared" si="349"/>
        <v>0</v>
      </c>
      <c r="CQ181" s="2">
        <f t="shared" si="350"/>
        <v>0</v>
      </c>
      <c r="CR181" s="2">
        <f t="shared" si="351"/>
        <v>0</v>
      </c>
      <c r="CS181" s="2">
        <f t="shared" si="352"/>
        <v>0</v>
      </c>
      <c r="CT181" s="2">
        <f t="shared" si="353"/>
        <v>0</v>
      </c>
      <c r="CU181" s="2">
        <f t="shared" si="354"/>
        <v>0</v>
      </c>
      <c r="CV181" s="2">
        <f t="shared" si="355"/>
        <v>0</v>
      </c>
      <c r="CW181" s="2">
        <f t="shared" si="356"/>
        <v>0</v>
      </c>
      <c r="CX181" s="2">
        <f t="shared" si="357"/>
        <v>0</v>
      </c>
      <c r="CY181" s="2">
        <f t="shared" si="358"/>
        <v>0</v>
      </c>
      <c r="CZ181" s="2">
        <f t="shared" si="359"/>
        <v>0</v>
      </c>
    </row>
    <row r="182" spans="1:104" ht="55.2" x14ac:dyDescent="0.3">
      <c r="A182" s="2" t="s">
        <v>725</v>
      </c>
      <c r="B182" s="2" t="s">
        <v>733</v>
      </c>
      <c r="C182" s="2" t="s">
        <v>705</v>
      </c>
      <c r="D182" s="2">
        <v>66</v>
      </c>
      <c r="E182" s="2" t="s">
        <v>4</v>
      </c>
      <c r="F182" s="2">
        <f t="shared" si="488"/>
        <v>0</v>
      </c>
      <c r="G182" s="2">
        <f t="shared" si="489"/>
        <v>0</v>
      </c>
      <c r="H182" s="2">
        <f t="shared" si="490"/>
        <v>1</v>
      </c>
      <c r="I182" s="2">
        <f t="shared" si="491"/>
        <v>0</v>
      </c>
      <c r="J182" s="2">
        <f t="shared" si="492"/>
        <v>0</v>
      </c>
      <c r="K182" s="2">
        <f t="shared" si="493"/>
        <v>0</v>
      </c>
      <c r="L182" s="2">
        <f t="shared" si="494"/>
        <v>0</v>
      </c>
      <c r="M182" s="2">
        <f t="shared" si="495"/>
        <v>0</v>
      </c>
      <c r="N182" s="2" t="s">
        <v>46</v>
      </c>
      <c r="S182" s="2" t="s">
        <v>108</v>
      </c>
      <c r="V182" s="2" t="s">
        <v>1237</v>
      </c>
      <c r="Y182" s="2">
        <f t="shared" si="304"/>
        <v>1</v>
      </c>
      <c r="Z182" s="2">
        <f t="shared" si="305"/>
        <v>0</v>
      </c>
      <c r="AA182" s="2">
        <f t="shared" si="306"/>
        <v>0</v>
      </c>
      <c r="AB182" s="2">
        <f t="shared" si="307"/>
        <v>0</v>
      </c>
      <c r="AC182" s="2">
        <f t="shared" si="308"/>
        <v>0</v>
      </c>
      <c r="AD182" s="2">
        <f t="shared" si="496"/>
        <v>0</v>
      </c>
      <c r="AE182" s="2">
        <f t="shared" si="309"/>
        <v>0</v>
      </c>
      <c r="AF182" s="2">
        <f t="shared" si="497"/>
        <v>0</v>
      </c>
      <c r="AG182" s="2">
        <f t="shared" si="498"/>
        <v>0</v>
      </c>
      <c r="AH182" s="2">
        <f t="shared" si="499"/>
        <v>0</v>
      </c>
      <c r="AI182" s="2">
        <f t="shared" si="500"/>
        <v>0</v>
      </c>
      <c r="AJ182" s="2">
        <f t="shared" si="501"/>
        <v>0</v>
      </c>
      <c r="AK182" s="2">
        <f t="shared" si="502"/>
        <v>0</v>
      </c>
      <c r="AL182" s="2">
        <f t="shared" si="503"/>
        <v>0</v>
      </c>
      <c r="AM182" s="2">
        <f t="shared" si="504"/>
        <v>0</v>
      </c>
      <c r="AN182" s="2">
        <f t="shared" si="505"/>
        <v>0</v>
      </c>
      <c r="AO182" s="2">
        <f t="shared" si="506"/>
        <v>0</v>
      </c>
      <c r="AP182" s="2">
        <f t="shared" si="507"/>
        <v>0</v>
      </c>
      <c r="AQ182" s="2">
        <f t="shared" si="508"/>
        <v>0</v>
      </c>
      <c r="AR182" s="2">
        <f t="shared" si="509"/>
        <v>0</v>
      </c>
      <c r="AS182" s="2">
        <f t="shared" si="310"/>
        <v>0</v>
      </c>
      <c r="AT182" s="2">
        <f t="shared" si="510"/>
        <v>0</v>
      </c>
      <c r="AU182" s="2">
        <f t="shared" si="511"/>
        <v>0</v>
      </c>
      <c r="AV182" s="2">
        <f t="shared" si="512"/>
        <v>0</v>
      </c>
      <c r="AW182" s="2">
        <f t="shared" si="513"/>
        <v>0</v>
      </c>
      <c r="AX182" s="2">
        <f t="shared" si="514"/>
        <v>0</v>
      </c>
      <c r="AY182" s="2">
        <f t="shared" si="515"/>
        <v>0</v>
      </c>
      <c r="AZ182" s="2">
        <f t="shared" si="516"/>
        <v>0</v>
      </c>
      <c r="BA182" s="2">
        <f t="shared" si="517"/>
        <v>0</v>
      </c>
      <c r="BB182" s="2">
        <f t="shared" si="518"/>
        <v>0</v>
      </c>
      <c r="BC182" s="2">
        <f t="shared" si="519"/>
        <v>0</v>
      </c>
      <c r="BD182" s="2">
        <f t="shared" si="311"/>
        <v>0</v>
      </c>
      <c r="BE182" s="2">
        <f t="shared" si="312"/>
        <v>0</v>
      </c>
      <c r="BF182" s="2">
        <f t="shared" si="313"/>
        <v>0</v>
      </c>
      <c r="BG182" s="2">
        <f t="shared" si="314"/>
        <v>0</v>
      </c>
      <c r="BH182" s="2">
        <f t="shared" si="315"/>
        <v>0</v>
      </c>
      <c r="BI182" s="2">
        <f t="shared" si="316"/>
        <v>0</v>
      </c>
      <c r="BJ182" s="2">
        <f t="shared" si="317"/>
        <v>0</v>
      </c>
      <c r="BK182" s="2">
        <f t="shared" si="318"/>
        <v>1</v>
      </c>
      <c r="BL182" s="2">
        <f t="shared" si="319"/>
        <v>0</v>
      </c>
      <c r="BM182" s="2">
        <f t="shared" si="320"/>
        <v>0</v>
      </c>
      <c r="BN182" s="2">
        <f t="shared" si="321"/>
        <v>0</v>
      </c>
      <c r="BO182" s="2">
        <f t="shared" si="322"/>
        <v>0</v>
      </c>
      <c r="BP182" s="2">
        <f t="shared" si="323"/>
        <v>0</v>
      </c>
      <c r="BQ182" s="2">
        <f t="shared" si="324"/>
        <v>0</v>
      </c>
      <c r="BR182" s="2">
        <f t="shared" si="325"/>
        <v>0</v>
      </c>
      <c r="BS182" s="2">
        <f t="shared" si="326"/>
        <v>0</v>
      </c>
      <c r="BT182" s="2">
        <f t="shared" si="327"/>
        <v>0</v>
      </c>
      <c r="BU182" s="2">
        <f t="shared" si="328"/>
        <v>0</v>
      </c>
      <c r="BV182" s="2">
        <f t="shared" si="329"/>
        <v>0</v>
      </c>
      <c r="BW182" s="2">
        <f t="shared" si="330"/>
        <v>0</v>
      </c>
      <c r="BX182" s="2">
        <f t="shared" si="331"/>
        <v>0</v>
      </c>
      <c r="BY182" s="2">
        <f t="shared" si="332"/>
        <v>0</v>
      </c>
      <c r="BZ182" s="2">
        <f t="shared" si="333"/>
        <v>0</v>
      </c>
      <c r="CA182" s="2">
        <f t="shared" si="334"/>
        <v>0</v>
      </c>
      <c r="CB182" s="2">
        <f t="shared" si="335"/>
        <v>0</v>
      </c>
      <c r="CC182" s="2">
        <f t="shared" si="336"/>
        <v>0</v>
      </c>
      <c r="CD182" s="2">
        <f t="shared" si="337"/>
        <v>0</v>
      </c>
      <c r="CE182" s="2">
        <f t="shared" si="338"/>
        <v>0</v>
      </c>
      <c r="CF182" s="2">
        <f t="shared" si="339"/>
        <v>0</v>
      </c>
      <c r="CG182" s="2">
        <f t="shared" si="340"/>
        <v>0</v>
      </c>
      <c r="CH182" s="2">
        <f t="shared" si="341"/>
        <v>0</v>
      </c>
      <c r="CI182" s="2">
        <f t="shared" si="342"/>
        <v>0</v>
      </c>
      <c r="CJ182" s="2">
        <f t="shared" si="343"/>
        <v>0</v>
      </c>
      <c r="CK182" s="2">
        <f t="shared" si="344"/>
        <v>0</v>
      </c>
      <c r="CL182" s="2">
        <f t="shared" si="345"/>
        <v>0</v>
      </c>
      <c r="CM182" s="2">
        <f t="shared" si="346"/>
        <v>0</v>
      </c>
      <c r="CN182" s="2">
        <f t="shared" si="347"/>
        <v>0</v>
      </c>
      <c r="CO182" s="2">
        <f t="shared" si="348"/>
        <v>0</v>
      </c>
      <c r="CP182" s="2">
        <f t="shared" si="349"/>
        <v>0</v>
      </c>
      <c r="CQ182" s="2">
        <f t="shared" si="350"/>
        <v>0</v>
      </c>
      <c r="CR182" s="2">
        <f t="shared" si="351"/>
        <v>0</v>
      </c>
      <c r="CS182" s="2">
        <f t="shared" si="352"/>
        <v>0</v>
      </c>
      <c r="CT182" s="2">
        <f t="shared" si="353"/>
        <v>0</v>
      </c>
      <c r="CU182" s="2">
        <f t="shared" si="354"/>
        <v>0</v>
      </c>
      <c r="CV182" s="2">
        <f t="shared" si="355"/>
        <v>0</v>
      </c>
      <c r="CW182" s="2">
        <f t="shared" si="356"/>
        <v>0</v>
      </c>
      <c r="CX182" s="2">
        <f t="shared" si="357"/>
        <v>0</v>
      </c>
      <c r="CY182" s="2">
        <f t="shared" si="358"/>
        <v>0</v>
      </c>
      <c r="CZ182" s="2">
        <f t="shared" si="359"/>
        <v>0</v>
      </c>
    </row>
    <row r="183" spans="1:104" ht="110.4" x14ac:dyDescent="0.3">
      <c r="A183" s="2" t="s">
        <v>734</v>
      </c>
      <c r="B183" s="2" t="s">
        <v>764</v>
      </c>
      <c r="C183" s="2" t="s">
        <v>735</v>
      </c>
      <c r="D183" s="2">
        <v>3</v>
      </c>
      <c r="E183" s="2" t="s">
        <v>5</v>
      </c>
      <c r="F183" s="2">
        <f t="shared" si="488"/>
        <v>1</v>
      </c>
      <c r="G183" s="2">
        <f t="shared" si="489"/>
        <v>0</v>
      </c>
      <c r="H183" s="2">
        <f t="shared" si="490"/>
        <v>0</v>
      </c>
      <c r="I183" s="2">
        <f t="shared" si="491"/>
        <v>0</v>
      </c>
      <c r="J183" s="2">
        <f t="shared" si="492"/>
        <v>0</v>
      </c>
      <c r="K183" s="2">
        <f t="shared" si="493"/>
        <v>0</v>
      </c>
      <c r="L183" s="2">
        <f t="shared" si="494"/>
        <v>0</v>
      </c>
      <c r="M183" s="2">
        <f t="shared" si="495"/>
        <v>0</v>
      </c>
      <c r="R183" s="2" t="s">
        <v>769</v>
      </c>
      <c r="S183" s="2" t="s">
        <v>63</v>
      </c>
      <c r="T183" s="2" t="s">
        <v>68</v>
      </c>
      <c r="U183" s="2" t="s">
        <v>131</v>
      </c>
      <c r="V183" s="2" t="s">
        <v>1239</v>
      </c>
      <c r="W183" s="2" t="s">
        <v>81</v>
      </c>
      <c r="X183" s="2" t="s">
        <v>356</v>
      </c>
      <c r="Y183" s="2">
        <f t="shared" si="304"/>
        <v>0</v>
      </c>
      <c r="Z183" s="2">
        <f t="shared" si="305"/>
        <v>0</v>
      </c>
      <c r="AA183" s="2">
        <f t="shared" si="306"/>
        <v>0</v>
      </c>
      <c r="AB183" s="2">
        <f t="shared" si="307"/>
        <v>0</v>
      </c>
      <c r="AC183" s="2">
        <f t="shared" si="308"/>
        <v>1</v>
      </c>
      <c r="AD183" s="2">
        <f t="shared" si="496"/>
        <v>1</v>
      </c>
      <c r="AE183" s="2">
        <f t="shared" si="309"/>
        <v>1</v>
      </c>
      <c r="AF183" s="2">
        <f t="shared" si="497"/>
        <v>0</v>
      </c>
      <c r="AG183" s="2">
        <f t="shared" si="498"/>
        <v>0</v>
      </c>
      <c r="AH183" s="2">
        <f t="shared" si="499"/>
        <v>0</v>
      </c>
      <c r="AI183" s="2">
        <f t="shared" si="500"/>
        <v>1</v>
      </c>
      <c r="AJ183" s="2">
        <f t="shared" si="501"/>
        <v>0</v>
      </c>
      <c r="AK183" s="2">
        <f t="shared" si="502"/>
        <v>0</v>
      </c>
      <c r="AL183" s="2">
        <f t="shared" si="503"/>
        <v>0</v>
      </c>
      <c r="AM183" s="2">
        <f t="shared" si="504"/>
        <v>1</v>
      </c>
      <c r="AN183" s="2">
        <f t="shared" si="505"/>
        <v>0</v>
      </c>
      <c r="AO183" s="2">
        <f t="shared" si="506"/>
        <v>0</v>
      </c>
      <c r="AP183" s="2">
        <f t="shared" si="507"/>
        <v>1</v>
      </c>
      <c r="AQ183" s="2">
        <f t="shared" si="508"/>
        <v>0</v>
      </c>
      <c r="AR183" s="2">
        <f t="shared" si="509"/>
        <v>0</v>
      </c>
      <c r="AS183" s="2">
        <f t="shared" si="310"/>
        <v>0</v>
      </c>
      <c r="AT183" s="2">
        <f t="shared" si="510"/>
        <v>1</v>
      </c>
      <c r="AU183" s="2">
        <f t="shared" si="511"/>
        <v>0</v>
      </c>
      <c r="AV183" s="2">
        <f t="shared" si="512"/>
        <v>0</v>
      </c>
      <c r="AW183" s="2">
        <f t="shared" si="513"/>
        <v>0</v>
      </c>
      <c r="AX183" s="2">
        <f t="shared" si="514"/>
        <v>1</v>
      </c>
      <c r="AY183" s="2">
        <f t="shared" si="515"/>
        <v>0</v>
      </c>
      <c r="AZ183" s="2">
        <f t="shared" si="516"/>
        <v>1</v>
      </c>
      <c r="BA183" s="2">
        <f t="shared" si="517"/>
        <v>0</v>
      </c>
      <c r="BB183" s="2">
        <f t="shared" si="518"/>
        <v>0</v>
      </c>
      <c r="BC183" s="2">
        <f t="shared" si="519"/>
        <v>0</v>
      </c>
      <c r="BD183" s="2">
        <f t="shared" si="311"/>
        <v>0</v>
      </c>
      <c r="BE183" s="2">
        <f t="shared" si="312"/>
        <v>0</v>
      </c>
      <c r="BF183" s="2">
        <f t="shared" si="313"/>
        <v>0</v>
      </c>
      <c r="BG183" s="2">
        <f t="shared" si="314"/>
        <v>0</v>
      </c>
      <c r="BH183" s="2">
        <f t="shared" si="315"/>
        <v>0</v>
      </c>
      <c r="BI183" s="2">
        <f t="shared" si="316"/>
        <v>0</v>
      </c>
      <c r="BJ183" s="2">
        <f t="shared" si="317"/>
        <v>0</v>
      </c>
      <c r="BK183" s="2">
        <f t="shared" si="318"/>
        <v>0</v>
      </c>
      <c r="BL183" s="2">
        <f t="shared" si="319"/>
        <v>0</v>
      </c>
      <c r="BM183" s="2">
        <f t="shared" si="320"/>
        <v>0</v>
      </c>
      <c r="BN183" s="2">
        <f t="shared" si="321"/>
        <v>0</v>
      </c>
      <c r="BO183" s="2">
        <f t="shared" si="322"/>
        <v>0</v>
      </c>
      <c r="BP183" s="2">
        <f t="shared" si="323"/>
        <v>0</v>
      </c>
      <c r="BQ183" s="2">
        <f t="shared" si="324"/>
        <v>0</v>
      </c>
      <c r="BR183" s="2">
        <f t="shared" si="325"/>
        <v>0</v>
      </c>
      <c r="BS183" s="2">
        <f t="shared" si="326"/>
        <v>0</v>
      </c>
      <c r="BT183" s="2">
        <f t="shared" si="327"/>
        <v>0</v>
      </c>
      <c r="BU183" s="2">
        <f t="shared" si="328"/>
        <v>0</v>
      </c>
      <c r="BV183" s="2">
        <f t="shared" si="329"/>
        <v>0</v>
      </c>
      <c r="BW183" s="2">
        <f t="shared" si="330"/>
        <v>0</v>
      </c>
      <c r="BX183" s="2">
        <f t="shared" si="331"/>
        <v>0</v>
      </c>
      <c r="BY183" s="2">
        <f t="shared" si="332"/>
        <v>0</v>
      </c>
      <c r="BZ183" s="2">
        <f t="shared" si="333"/>
        <v>0</v>
      </c>
      <c r="CA183" s="2">
        <f t="shared" si="334"/>
        <v>0</v>
      </c>
      <c r="CB183" s="2">
        <f t="shared" si="335"/>
        <v>0</v>
      </c>
      <c r="CC183" s="2">
        <f t="shared" si="336"/>
        <v>0</v>
      </c>
      <c r="CD183" s="2">
        <f t="shared" si="337"/>
        <v>0</v>
      </c>
      <c r="CE183" s="2">
        <f t="shared" si="338"/>
        <v>0</v>
      </c>
      <c r="CF183" s="2">
        <f t="shared" si="339"/>
        <v>0</v>
      </c>
      <c r="CG183" s="2">
        <f t="shared" si="340"/>
        <v>0</v>
      </c>
      <c r="CH183" s="2">
        <f t="shared" si="341"/>
        <v>1</v>
      </c>
      <c r="CI183" s="2">
        <f t="shared" si="342"/>
        <v>0</v>
      </c>
      <c r="CJ183" s="2">
        <f t="shared" si="343"/>
        <v>1</v>
      </c>
      <c r="CK183" s="2">
        <f t="shared" si="344"/>
        <v>0</v>
      </c>
      <c r="CL183" s="2">
        <f t="shared" si="345"/>
        <v>1</v>
      </c>
      <c r="CM183" s="2">
        <f t="shared" si="346"/>
        <v>0</v>
      </c>
      <c r="CN183" s="2">
        <f t="shared" si="347"/>
        <v>0</v>
      </c>
      <c r="CO183" s="2">
        <f t="shared" si="348"/>
        <v>0</v>
      </c>
      <c r="CP183" s="2">
        <f t="shared" si="349"/>
        <v>0</v>
      </c>
      <c r="CQ183" s="2">
        <f t="shared" si="350"/>
        <v>0</v>
      </c>
      <c r="CR183" s="2">
        <f t="shared" si="351"/>
        <v>0</v>
      </c>
      <c r="CS183" s="2">
        <f t="shared" si="352"/>
        <v>0</v>
      </c>
      <c r="CT183" s="2">
        <f t="shared" si="353"/>
        <v>0</v>
      </c>
      <c r="CU183" s="2">
        <f t="shared" si="354"/>
        <v>0</v>
      </c>
      <c r="CV183" s="2">
        <f t="shared" si="355"/>
        <v>0</v>
      </c>
      <c r="CW183" s="2">
        <f t="shared" si="356"/>
        <v>0</v>
      </c>
      <c r="CX183" s="2">
        <f t="shared" si="357"/>
        <v>0</v>
      </c>
      <c r="CY183" s="2">
        <f t="shared" si="358"/>
        <v>0</v>
      </c>
      <c r="CZ183" s="2">
        <f t="shared" si="359"/>
        <v>0</v>
      </c>
    </row>
    <row r="184" spans="1:104" ht="124.2" x14ac:dyDescent="0.3">
      <c r="A184" s="2" t="s">
        <v>736</v>
      </c>
      <c r="B184" s="2" t="s">
        <v>765</v>
      </c>
      <c r="C184" s="2" t="s">
        <v>735</v>
      </c>
      <c r="D184" s="2">
        <v>4</v>
      </c>
      <c r="E184" s="2" t="s">
        <v>5</v>
      </c>
      <c r="F184" s="2">
        <f t="shared" si="488"/>
        <v>1</v>
      </c>
      <c r="G184" s="2">
        <f t="shared" si="489"/>
        <v>0</v>
      </c>
      <c r="H184" s="2">
        <f t="shared" si="490"/>
        <v>0</v>
      </c>
      <c r="I184" s="2">
        <f t="shared" si="491"/>
        <v>0</v>
      </c>
      <c r="J184" s="2">
        <f t="shared" si="492"/>
        <v>0</v>
      </c>
      <c r="K184" s="2">
        <f t="shared" si="493"/>
        <v>0</v>
      </c>
      <c r="L184" s="2">
        <f t="shared" si="494"/>
        <v>0</v>
      </c>
      <c r="M184" s="2">
        <f t="shared" si="495"/>
        <v>0</v>
      </c>
      <c r="R184" s="2" t="s">
        <v>737</v>
      </c>
      <c r="S184" s="2" t="s">
        <v>63</v>
      </c>
      <c r="T184" s="2" t="s">
        <v>68</v>
      </c>
      <c r="U184" s="2" t="s">
        <v>131</v>
      </c>
      <c r="V184" s="2" t="s">
        <v>1239</v>
      </c>
      <c r="W184" s="2" t="s">
        <v>81</v>
      </c>
      <c r="X184" s="2" t="s">
        <v>87</v>
      </c>
      <c r="Y184" s="2">
        <f t="shared" si="304"/>
        <v>0</v>
      </c>
      <c r="Z184" s="2">
        <f t="shared" si="305"/>
        <v>0</v>
      </c>
      <c r="AA184" s="2">
        <f t="shared" si="306"/>
        <v>0</v>
      </c>
      <c r="AB184" s="2">
        <f t="shared" si="307"/>
        <v>0</v>
      </c>
      <c r="AC184" s="2">
        <f t="shared" si="308"/>
        <v>1</v>
      </c>
      <c r="AD184" s="2">
        <f t="shared" si="496"/>
        <v>1</v>
      </c>
      <c r="AE184" s="2">
        <f t="shared" si="309"/>
        <v>1</v>
      </c>
      <c r="AF184" s="2">
        <f t="shared" si="497"/>
        <v>0</v>
      </c>
      <c r="AG184" s="2">
        <f t="shared" si="498"/>
        <v>0</v>
      </c>
      <c r="AH184" s="2">
        <f t="shared" si="499"/>
        <v>0</v>
      </c>
      <c r="AI184" s="2">
        <f t="shared" si="500"/>
        <v>1</v>
      </c>
      <c r="AJ184" s="2">
        <f t="shared" si="501"/>
        <v>0</v>
      </c>
      <c r="AK184" s="2">
        <f t="shared" si="502"/>
        <v>0</v>
      </c>
      <c r="AL184" s="2">
        <f t="shared" si="503"/>
        <v>0</v>
      </c>
      <c r="AM184" s="2">
        <f t="shared" si="504"/>
        <v>1</v>
      </c>
      <c r="AN184" s="2">
        <f t="shared" si="505"/>
        <v>0</v>
      </c>
      <c r="AO184" s="2">
        <f t="shared" si="506"/>
        <v>0</v>
      </c>
      <c r="AP184" s="2">
        <f t="shared" si="507"/>
        <v>1</v>
      </c>
      <c r="AQ184" s="2">
        <f t="shared" si="508"/>
        <v>0</v>
      </c>
      <c r="AR184" s="2">
        <f t="shared" si="509"/>
        <v>0</v>
      </c>
      <c r="AS184" s="2">
        <f t="shared" si="310"/>
        <v>0</v>
      </c>
      <c r="AT184" s="2">
        <f t="shared" si="510"/>
        <v>1</v>
      </c>
      <c r="AU184" s="2">
        <f t="shared" si="511"/>
        <v>0</v>
      </c>
      <c r="AV184" s="2">
        <f t="shared" si="512"/>
        <v>0</v>
      </c>
      <c r="AW184" s="2">
        <f t="shared" si="513"/>
        <v>0</v>
      </c>
      <c r="AX184" s="2">
        <f t="shared" si="514"/>
        <v>0</v>
      </c>
      <c r="AY184" s="2">
        <f t="shared" si="515"/>
        <v>0</v>
      </c>
      <c r="AZ184" s="2">
        <f t="shared" si="516"/>
        <v>1</v>
      </c>
      <c r="BA184" s="2">
        <f t="shared" si="517"/>
        <v>0</v>
      </c>
      <c r="BB184" s="2">
        <f t="shared" si="518"/>
        <v>0</v>
      </c>
      <c r="BC184" s="2">
        <f t="shared" si="519"/>
        <v>0</v>
      </c>
      <c r="BD184" s="2">
        <f t="shared" si="311"/>
        <v>0</v>
      </c>
      <c r="BE184" s="2">
        <f t="shared" si="312"/>
        <v>0</v>
      </c>
      <c r="BF184" s="2">
        <f t="shared" si="313"/>
        <v>0</v>
      </c>
      <c r="BG184" s="2">
        <f t="shared" si="314"/>
        <v>0</v>
      </c>
      <c r="BH184" s="2">
        <f t="shared" si="315"/>
        <v>0</v>
      </c>
      <c r="BI184" s="2">
        <f t="shared" si="316"/>
        <v>0</v>
      </c>
      <c r="BJ184" s="2">
        <f t="shared" si="317"/>
        <v>0</v>
      </c>
      <c r="BK184" s="2">
        <f t="shared" si="318"/>
        <v>0</v>
      </c>
      <c r="BL184" s="2">
        <f t="shared" si="319"/>
        <v>0</v>
      </c>
      <c r="BM184" s="2">
        <f t="shared" si="320"/>
        <v>0</v>
      </c>
      <c r="BN184" s="2">
        <f t="shared" si="321"/>
        <v>0</v>
      </c>
      <c r="BO184" s="2">
        <f t="shared" si="322"/>
        <v>0</v>
      </c>
      <c r="BP184" s="2">
        <f t="shared" si="323"/>
        <v>0</v>
      </c>
      <c r="BQ184" s="2">
        <f t="shared" si="324"/>
        <v>0</v>
      </c>
      <c r="BR184" s="2">
        <f t="shared" si="325"/>
        <v>0</v>
      </c>
      <c r="BS184" s="2">
        <f t="shared" si="326"/>
        <v>0</v>
      </c>
      <c r="BT184" s="2">
        <f t="shared" si="327"/>
        <v>0</v>
      </c>
      <c r="BU184" s="2">
        <f t="shared" si="328"/>
        <v>0</v>
      </c>
      <c r="BV184" s="2">
        <f t="shared" si="329"/>
        <v>0</v>
      </c>
      <c r="BW184" s="2">
        <f t="shared" si="330"/>
        <v>0</v>
      </c>
      <c r="BX184" s="2">
        <f t="shared" si="331"/>
        <v>0</v>
      </c>
      <c r="BY184" s="2">
        <f t="shared" si="332"/>
        <v>0</v>
      </c>
      <c r="BZ184" s="2">
        <f t="shared" si="333"/>
        <v>0</v>
      </c>
      <c r="CA184" s="2">
        <f t="shared" si="334"/>
        <v>0</v>
      </c>
      <c r="CB184" s="2">
        <f t="shared" si="335"/>
        <v>0</v>
      </c>
      <c r="CC184" s="2">
        <f t="shared" si="336"/>
        <v>0</v>
      </c>
      <c r="CD184" s="2">
        <f t="shared" si="337"/>
        <v>0</v>
      </c>
      <c r="CE184" s="2">
        <f t="shared" si="338"/>
        <v>0</v>
      </c>
      <c r="CF184" s="2">
        <f t="shared" si="339"/>
        <v>0</v>
      </c>
      <c r="CG184" s="2">
        <f t="shared" si="340"/>
        <v>0</v>
      </c>
      <c r="CH184" s="2">
        <f t="shared" si="341"/>
        <v>1</v>
      </c>
      <c r="CI184" s="2">
        <f t="shared" si="342"/>
        <v>0</v>
      </c>
      <c r="CJ184" s="2">
        <f t="shared" si="343"/>
        <v>0</v>
      </c>
      <c r="CK184" s="2">
        <f t="shared" si="344"/>
        <v>0</v>
      </c>
      <c r="CL184" s="2">
        <f t="shared" si="345"/>
        <v>1</v>
      </c>
      <c r="CM184" s="2">
        <f t="shared" si="346"/>
        <v>1</v>
      </c>
      <c r="CN184" s="2">
        <f t="shared" si="347"/>
        <v>0</v>
      </c>
      <c r="CO184" s="2">
        <f t="shared" si="348"/>
        <v>0</v>
      </c>
      <c r="CP184" s="2">
        <f t="shared" si="349"/>
        <v>0</v>
      </c>
      <c r="CQ184" s="2">
        <f t="shared" si="350"/>
        <v>0</v>
      </c>
      <c r="CR184" s="2">
        <f t="shared" si="351"/>
        <v>0</v>
      </c>
      <c r="CS184" s="2">
        <f t="shared" si="352"/>
        <v>0</v>
      </c>
      <c r="CT184" s="2">
        <f t="shared" si="353"/>
        <v>0</v>
      </c>
      <c r="CU184" s="2">
        <f t="shared" si="354"/>
        <v>0</v>
      </c>
      <c r="CV184" s="2">
        <f t="shared" si="355"/>
        <v>0</v>
      </c>
      <c r="CW184" s="2">
        <f t="shared" si="356"/>
        <v>0</v>
      </c>
      <c r="CX184" s="2">
        <f t="shared" si="357"/>
        <v>0</v>
      </c>
      <c r="CY184" s="2">
        <f t="shared" si="358"/>
        <v>0</v>
      </c>
      <c r="CZ184" s="2">
        <f t="shared" si="359"/>
        <v>0</v>
      </c>
    </row>
    <row r="185" spans="1:104" ht="110.4" x14ac:dyDescent="0.3">
      <c r="A185" s="2" t="s">
        <v>740</v>
      </c>
      <c r="B185" s="2" t="s">
        <v>766</v>
      </c>
      <c r="C185" s="2" t="s">
        <v>735</v>
      </c>
      <c r="D185" s="2" t="s">
        <v>752</v>
      </c>
      <c r="E185" s="2" t="s">
        <v>5</v>
      </c>
      <c r="F185" s="2">
        <f t="shared" si="488"/>
        <v>1</v>
      </c>
      <c r="G185" s="2">
        <f t="shared" si="489"/>
        <v>0</v>
      </c>
      <c r="H185" s="2">
        <f t="shared" si="490"/>
        <v>0</v>
      </c>
      <c r="I185" s="2">
        <f t="shared" si="491"/>
        <v>0</v>
      </c>
      <c r="J185" s="2">
        <f t="shared" si="492"/>
        <v>0</v>
      </c>
      <c r="K185" s="2">
        <f t="shared" si="493"/>
        <v>0</v>
      </c>
      <c r="L185" s="2">
        <f t="shared" si="494"/>
        <v>0</v>
      </c>
      <c r="M185" s="2">
        <f t="shared" si="495"/>
        <v>0</v>
      </c>
      <c r="N185" s="2" t="s">
        <v>43</v>
      </c>
      <c r="O185" s="2" t="s">
        <v>23</v>
      </c>
      <c r="R185" s="2" t="s">
        <v>739</v>
      </c>
      <c r="S185" s="2" t="s">
        <v>63</v>
      </c>
      <c r="T185" s="2" t="s">
        <v>68</v>
      </c>
      <c r="U185" s="2" t="s">
        <v>131</v>
      </c>
      <c r="V185" s="2" t="s">
        <v>1239</v>
      </c>
      <c r="W185" s="2" t="s">
        <v>81</v>
      </c>
      <c r="X185" s="2" t="s">
        <v>156</v>
      </c>
      <c r="Y185" s="2">
        <f t="shared" si="304"/>
        <v>1</v>
      </c>
      <c r="Z185" s="2">
        <f t="shared" si="305"/>
        <v>1</v>
      </c>
      <c r="AA185" s="2">
        <f t="shared" si="306"/>
        <v>0</v>
      </c>
      <c r="AB185" s="2">
        <f t="shared" si="307"/>
        <v>0</v>
      </c>
      <c r="AC185" s="2">
        <f t="shared" si="308"/>
        <v>1</v>
      </c>
      <c r="AD185" s="2">
        <f t="shared" si="496"/>
        <v>1</v>
      </c>
      <c r="AE185" s="2">
        <f t="shared" si="309"/>
        <v>1</v>
      </c>
      <c r="AF185" s="2">
        <f t="shared" si="497"/>
        <v>0</v>
      </c>
      <c r="AG185" s="2">
        <f t="shared" si="498"/>
        <v>0</v>
      </c>
      <c r="AH185" s="2">
        <f t="shared" si="499"/>
        <v>0</v>
      </c>
      <c r="AI185" s="2">
        <f t="shared" si="500"/>
        <v>1</v>
      </c>
      <c r="AJ185" s="2">
        <f t="shared" si="501"/>
        <v>0</v>
      </c>
      <c r="AK185" s="2">
        <f t="shared" si="502"/>
        <v>0</v>
      </c>
      <c r="AL185" s="2">
        <f t="shared" si="503"/>
        <v>0</v>
      </c>
      <c r="AM185" s="2">
        <f t="shared" si="504"/>
        <v>1</v>
      </c>
      <c r="AN185" s="2">
        <f t="shared" si="505"/>
        <v>0</v>
      </c>
      <c r="AO185" s="2">
        <f t="shared" si="506"/>
        <v>0</v>
      </c>
      <c r="AP185" s="2">
        <f t="shared" si="507"/>
        <v>1</v>
      </c>
      <c r="AQ185" s="2">
        <f t="shared" si="508"/>
        <v>0</v>
      </c>
      <c r="AR185" s="2">
        <f t="shared" si="509"/>
        <v>0</v>
      </c>
      <c r="AS185" s="2">
        <f t="shared" si="310"/>
        <v>0</v>
      </c>
      <c r="AT185" s="2">
        <f t="shared" si="510"/>
        <v>1</v>
      </c>
      <c r="AU185" s="2">
        <f t="shared" si="511"/>
        <v>0</v>
      </c>
      <c r="AV185" s="2">
        <f t="shared" si="512"/>
        <v>0</v>
      </c>
      <c r="AW185" s="2">
        <f t="shared" si="513"/>
        <v>0</v>
      </c>
      <c r="AX185" s="2">
        <f t="shared" si="514"/>
        <v>0</v>
      </c>
      <c r="AY185" s="2">
        <f t="shared" si="515"/>
        <v>0</v>
      </c>
      <c r="AZ185" s="2">
        <f t="shared" si="516"/>
        <v>1</v>
      </c>
      <c r="BA185" s="2">
        <f t="shared" si="517"/>
        <v>0</v>
      </c>
      <c r="BB185" s="2">
        <f t="shared" si="518"/>
        <v>0</v>
      </c>
      <c r="BC185" s="2">
        <f t="shared" si="519"/>
        <v>1</v>
      </c>
      <c r="BD185" s="2">
        <f t="shared" si="311"/>
        <v>0</v>
      </c>
      <c r="BE185" s="2">
        <f t="shared" si="312"/>
        <v>0</v>
      </c>
      <c r="BF185" s="2">
        <f t="shared" si="313"/>
        <v>0</v>
      </c>
      <c r="BG185" s="2">
        <f t="shared" si="314"/>
        <v>1</v>
      </c>
      <c r="BH185" s="2">
        <f t="shared" si="315"/>
        <v>0</v>
      </c>
      <c r="BI185" s="2">
        <f t="shared" si="316"/>
        <v>0</v>
      </c>
      <c r="BJ185" s="2">
        <f t="shared" si="317"/>
        <v>0</v>
      </c>
      <c r="BK185" s="2">
        <f t="shared" si="318"/>
        <v>0</v>
      </c>
      <c r="BL185" s="2">
        <f t="shared" si="319"/>
        <v>0</v>
      </c>
      <c r="BM185" s="2">
        <f t="shared" si="320"/>
        <v>0</v>
      </c>
      <c r="BN185" s="2">
        <f t="shared" si="321"/>
        <v>0</v>
      </c>
      <c r="BO185" s="2">
        <f t="shared" si="322"/>
        <v>0</v>
      </c>
      <c r="BP185" s="2">
        <f t="shared" si="323"/>
        <v>0</v>
      </c>
      <c r="BQ185" s="2">
        <f t="shared" si="324"/>
        <v>0</v>
      </c>
      <c r="BR185" s="2">
        <f t="shared" si="325"/>
        <v>0</v>
      </c>
      <c r="BS185" s="2">
        <f t="shared" si="326"/>
        <v>0</v>
      </c>
      <c r="BT185" s="2">
        <f t="shared" si="327"/>
        <v>0</v>
      </c>
      <c r="BU185" s="2">
        <f t="shared" si="328"/>
        <v>0</v>
      </c>
      <c r="BV185" s="2">
        <f t="shared" si="329"/>
        <v>0</v>
      </c>
      <c r="BW185" s="2">
        <f t="shared" si="330"/>
        <v>0</v>
      </c>
      <c r="BX185" s="2">
        <f t="shared" si="331"/>
        <v>0</v>
      </c>
      <c r="BY185" s="2">
        <f t="shared" si="332"/>
        <v>0</v>
      </c>
      <c r="BZ185" s="2">
        <f t="shared" si="333"/>
        <v>0</v>
      </c>
      <c r="CA185" s="2">
        <f t="shared" si="334"/>
        <v>1</v>
      </c>
      <c r="CB185" s="2">
        <f t="shared" si="335"/>
        <v>0</v>
      </c>
      <c r="CC185" s="2">
        <f t="shared" si="336"/>
        <v>0</v>
      </c>
      <c r="CD185" s="2">
        <f t="shared" si="337"/>
        <v>0</v>
      </c>
      <c r="CE185" s="2">
        <f t="shared" si="338"/>
        <v>0</v>
      </c>
      <c r="CF185" s="2">
        <f t="shared" si="339"/>
        <v>0</v>
      </c>
      <c r="CG185" s="2">
        <f t="shared" si="340"/>
        <v>0</v>
      </c>
      <c r="CH185" s="2">
        <f t="shared" si="341"/>
        <v>1</v>
      </c>
      <c r="CI185" s="2">
        <f t="shared" si="342"/>
        <v>0</v>
      </c>
      <c r="CJ185" s="2">
        <f t="shared" si="343"/>
        <v>0</v>
      </c>
      <c r="CK185" s="2">
        <f t="shared" si="344"/>
        <v>0</v>
      </c>
      <c r="CL185" s="2">
        <f t="shared" si="345"/>
        <v>1</v>
      </c>
      <c r="CM185" s="2">
        <f t="shared" si="346"/>
        <v>0</v>
      </c>
      <c r="CN185" s="2">
        <f t="shared" si="347"/>
        <v>0</v>
      </c>
      <c r="CO185" s="2">
        <f t="shared" si="348"/>
        <v>0</v>
      </c>
      <c r="CP185" s="2">
        <f t="shared" si="349"/>
        <v>0</v>
      </c>
      <c r="CQ185" s="2">
        <f t="shared" si="350"/>
        <v>0</v>
      </c>
      <c r="CR185" s="2">
        <f t="shared" si="351"/>
        <v>0</v>
      </c>
      <c r="CS185" s="2">
        <f t="shared" si="352"/>
        <v>0</v>
      </c>
      <c r="CT185" s="2">
        <f t="shared" si="353"/>
        <v>0</v>
      </c>
      <c r="CU185" s="2">
        <f t="shared" si="354"/>
        <v>0</v>
      </c>
      <c r="CV185" s="2">
        <f t="shared" si="355"/>
        <v>0</v>
      </c>
      <c r="CW185" s="2">
        <f t="shared" si="356"/>
        <v>0</v>
      </c>
      <c r="CX185" s="2">
        <f t="shared" si="357"/>
        <v>0</v>
      </c>
      <c r="CY185" s="2">
        <f t="shared" si="358"/>
        <v>0</v>
      </c>
      <c r="CZ185" s="2">
        <f t="shared" si="359"/>
        <v>1</v>
      </c>
    </row>
    <row r="186" spans="1:104" ht="289.8" x14ac:dyDescent="0.3">
      <c r="A186" s="2" t="s">
        <v>1207</v>
      </c>
      <c r="B186" s="2" t="s">
        <v>767</v>
      </c>
      <c r="C186" s="2" t="s">
        <v>735</v>
      </c>
      <c r="D186" s="2" t="s">
        <v>755</v>
      </c>
      <c r="E186" s="2" t="s">
        <v>5</v>
      </c>
      <c r="F186" s="2">
        <f t="shared" ref="F186" si="552">IF(ISNUMBER(SEARCH("Energy", E186)), 1, 0)</f>
        <v>1</v>
      </c>
      <c r="G186" s="2">
        <f t="shared" ref="G186" si="553">IF(ISNUMBER(SEARCH("Housing", E186)), 1, 0)</f>
        <v>0</v>
      </c>
      <c r="H186" s="2">
        <f t="shared" ref="H186" si="554">IF(ISNUMBER(SEARCH("Mobility", E186)), 1, 0)</f>
        <v>0</v>
      </c>
      <c r="I186" s="2">
        <f t="shared" ref="I186" si="555">IF(ISNUMBER(SEARCH("Industry", E186)), 1, 0)</f>
        <v>0</v>
      </c>
      <c r="J186" s="2">
        <f t="shared" ref="J186" si="556">IF(ISNUMBER(SEARCH("Agri", E186)), 1, 0)</f>
        <v>0</v>
      </c>
      <c r="K186" s="2">
        <f t="shared" ref="K186" si="557">IF(ISNUMBER(SEARCH("LULUCF", E186)), 1, 0)</f>
        <v>0</v>
      </c>
      <c r="L186" s="2">
        <f t="shared" ref="L186" si="558">IF(OR(ISNUMBER(SEARCH("Waste", E186)), ISNUMBER(SEARCH("Other", E186))), 1, 0)</f>
        <v>0</v>
      </c>
      <c r="M186" s="2">
        <f t="shared" ref="M186" si="559">IF(ISNUMBER(SEARCH("Cross", E186)), 1, 0)</f>
        <v>0</v>
      </c>
      <c r="N186" s="2" t="s">
        <v>43</v>
      </c>
      <c r="O186" s="2" t="s">
        <v>23</v>
      </c>
      <c r="R186" s="2" t="s">
        <v>739</v>
      </c>
      <c r="S186" s="2" t="s">
        <v>63</v>
      </c>
      <c r="T186" s="2" t="s">
        <v>68</v>
      </c>
      <c r="U186" s="2" t="s">
        <v>131</v>
      </c>
      <c r="V186" s="2" t="s">
        <v>1239</v>
      </c>
      <c r="W186" s="2" t="s">
        <v>81</v>
      </c>
      <c r="X186" s="2" t="s">
        <v>156</v>
      </c>
      <c r="Y186" s="2">
        <f t="shared" si="304"/>
        <v>1</v>
      </c>
      <c r="Z186" s="2">
        <f t="shared" si="305"/>
        <v>1</v>
      </c>
      <c r="AA186" s="2">
        <f t="shared" si="306"/>
        <v>0</v>
      </c>
      <c r="AB186" s="2">
        <f t="shared" si="307"/>
        <v>0</v>
      </c>
      <c r="AC186" s="2">
        <f t="shared" si="308"/>
        <v>1</v>
      </c>
      <c r="AD186" s="2">
        <f t="shared" ref="AD186" si="560">IF(S186="Direct", 1, 0)</f>
        <v>1</v>
      </c>
      <c r="AE186" s="2">
        <f t="shared" si="309"/>
        <v>1</v>
      </c>
      <c r="AF186" s="2">
        <f t="shared" ref="AF186" si="561">IF(ISNUMBER(SEARCH("Population", T186)), 1, 0)</f>
        <v>0</v>
      </c>
      <c r="AG186" s="2">
        <f t="shared" ref="AG186" si="562">IF(ISNUMBER(SEARCH("Sufficiency", T186)), 1, 0)</f>
        <v>0</v>
      </c>
      <c r="AH186" s="2">
        <f t="shared" ref="AH186" si="563">IF(ISNUMBER(SEARCH("Efficiency", T186)), 1, 0)</f>
        <v>0</v>
      </c>
      <c r="AI186" s="2">
        <f t="shared" ref="AI186" si="564">IF(ISNUMBER(SEARCH("Consistency", T186)), 1, 0)</f>
        <v>1</v>
      </c>
      <c r="AJ186" s="2">
        <f t="shared" ref="AJ186" si="565">IF(ISNUMBER(SEARCH("Regeneration", T186)), 1, 0)</f>
        <v>0</v>
      </c>
      <c r="AK186" s="2">
        <f t="shared" ref="AK186" si="566">IF(ISNUMBER(SEARCH("Population", U186)), 1, 0)</f>
        <v>0</v>
      </c>
      <c r="AL186" s="2">
        <f t="shared" ref="AL186" si="567">IF(ISNUMBER(SEARCH("targeted", U186)), 1, 0)</f>
        <v>0</v>
      </c>
      <c r="AM186" s="2">
        <f t="shared" ref="AM186" si="568">IF(ISNUMBER(SEARCH("direct", U186)), 1, 0)</f>
        <v>1</v>
      </c>
      <c r="AN186" s="2">
        <f t="shared" ref="AN186" si="569">IF(ISNUMBER(SEARCH("mediated", U186)), 1, 0)</f>
        <v>0</v>
      </c>
      <c r="AO186" s="2">
        <f t="shared" ref="AO186" si="570">IF(ISNUMBER(SEARCH("equalization", U186)), 1, 0)</f>
        <v>0</v>
      </c>
      <c r="AP186" s="2">
        <f t="shared" ref="AP186" si="571">IF(ISNUMBER(SEARCH("eco-efficiency", U186)), 1, 0)</f>
        <v>1</v>
      </c>
      <c r="AQ186" s="2">
        <f t="shared" ref="AQ186" si="572">IF(ISNUMBER(SEARCH("impact", U186)), 1, 0)</f>
        <v>0</v>
      </c>
      <c r="AR186" s="2">
        <f t="shared" ref="AR186" si="573">IF(ISNUMBER(SEARCH("goals", W186)), 1, 0)</f>
        <v>0</v>
      </c>
      <c r="AS186" s="2">
        <f t="shared" si="310"/>
        <v>0</v>
      </c>
      <c r="AT186" s="2">
        <f t="shared" ref="AT186" si="574">IF(ISNUMBER(SEARCH("structural change", W186)), 1, 0)</f>
        <v>1</v>
      </c>
      <c r="AU186" s="2">
        <f t="shared" ref="AU186" si="575">IF(ISNUMBER(SEARCH("transfer of responsibility", X186)), 1, 0)</f>
        <v>0</v>
      </c>
      <c r="AV186" s="2">
        <f t="shared" ref="AV186" si="576">IF(ISNUMBER(SEARCH("international competition", X186)), 1, 0)</f>
        <v>0</v>
      </c>
      <c r="AW186" s="2">
        <f t="shared" ref="AW186" si="577">IF(ISNUMBER(SEARCH("legal form", X186)), 1, 0)</f>
        <v>0</v>
      </c>
      <c r="AX186" s="2">
        <f t="shared" ref="AX186" si="578">IF(ISNUMBER(SEARCH("infrastructure", X186)), 1, 0)</f>
        <v>0</v>
      </c>
      <c r="AY186" s="2">
        <f t="shared" ref="AY186" si="579">IF(ISNUMBER(SEARCH("property", X186)), 1, 0)</f>
        <v>0</v>
      </c>
      <c r="AZ186" s="2">
        <f t="shared" ref="AZ186" si="580">IF(ISNUMBER(SEARCH("markets", X186)), 1, 0)</f>
        <v>1</v>
      </c>
      <c r="BA186" s="2">
        <f t="shared" ref="BA186" si="581">IF(ISNUMBER(SEARCH("Transformation governance", X186)), 1, 0)</f>
        <v>0</v>
      </c>
      <c r="BB186" s="2">
        <f t="shared" ref="BB186" si="582">IF(ISNUMBER(SEARCH("growth", X186)), 1, 0)</f>
        <v>0</v>
      </c>
      <c r="BC186" s="2">
        <f t="shared" ref="BC186" si="583">IF(ISNUMBER(SEARCH("Financ", X186)), 1, 0)</f>
        <v>1</v>
      </c>
      <c r="BD186" s="2">
        <f t="shared" si="311"/>
        <v>0</v>
      </c>
      <c r="BE186" s="2">
        <f t="shared" si="312"/>
        <v>0</v>
      </c>
      <c r="BF186" s="2">
        <f t="shared" si="313"/>
        <v>0</v>
      </c>
      <c r="BG186" s="2">
        <f t="shared" si="314"/>
        <v>1</v>
      </c>
      <c r="BH186" s="2">
        <f t="shared" si="315"/>
        <v>0</v>
      </c>
      <c r="BI186" s="2">
        <f t="shared" si="316"/>
        <v>0</v>
      </c>
      <c r="BJ186" s="2">
        <f t="shared" si="317"/>
        <v>0</v>
      </c>
      <c r="BK186" s="2">
        <f t="shared" si="318"/>
        <v>0</v>
      </c>
      <c r="BL186" s="2">
        <f t="shared" si="319"/>
        <v>0</v>
      </c>
      <c r="BM186" s="2">
        <f t="shared" si="320"/>
        <v>0</v>
      </c>
      <c r="BN186" s="2">
        <f t="shared" si="321"/>
        <v>0</v>
      </c>
      <c r="BO186" s="2">
        <f t="shared" si="322"/>
        <v>0</v>
      </c>
      <c r="BP186" s="2">
        <f t="shared" si="323"/>
        <v>0</v>
      </c>
      <c r="BQ186" s="2">
        <f t="shared" si="324"/>
        <v>0</v>
      </c>
      <c r="BR186" s="2">
        <f t="shared" si="325"/>
        <v>0</v>
      </c>
      <c r="BS186" s="2">
        <f t="shared" si="326"/>
        <v>0</v>
      </c>
      <c r="BT186" s="2">
        <f t="shared" si="327"/>
        <v>0</v>
      </c>
      <c r="BU186" s="2">
        <f t="shared" si="328"/>
        <v>0</v>
      </c>
      <c r="BV186" s="2">
        <f t="shared" si="329"/>
        <v>0</v>
      </c>
      <c r="BW186" s="2">
        <f t="shared" si="330"/>
        <v>0</v>
      </c>
      <c r="BX186" s="2">
        <f t="shared" si="331"/>
        <v>0</v>
      </c>
      <c r="BY186" s="2">
        <f t="shared" si="332"/>
        <v>0</v>
      </c>
      <c r="BZ186" s="2">
        <f t="shared" si="333"/>
        <v>0</v>
      </c>
      <c r="CA186" s="2">
        <f t="shared" si="334"/>
        <v>1</v>
      </c>
      <c r="CB186" s="2">
        <f t="shared" si="335"/>
        <v>0</v>
      </c>
      <c r="CC186" s="2">
        <f t="shared" si="336"/>
        <v>0</v>
      </c>
      <c r="CD186" s="2">
        <f t="shared" si="337"/>
        <v>0</v>
      </c>
      <c r="CE186" s="2">
        <f t="shared" si="338"/>
        <v>0</v>
      </c>
      <c r="CF186" s="2">
        <f t="shared" si="339"/>
        <v>0</v>
      </c>
      <c r="CG186" s="2">
        <f t="shared" si="340"/>
        <v>0</v>
      </c>
      <c r="CH186" s="2">
        <f t="shared" si="341"/>
        <v>1</v>
      </c>
      <c r="CI186" s="2">
        <f t="shared" si="342"/>
        <v>0</v>
      </c>
      <c r="CJ186" s="2">
        <f t="shared" si="343"/>
        <v>0</v>
      </c>
      <c r="CK186" s="2">
        <f t="shared" si="344"/>
        <v>0</v>
      </c>
      <c r="CL186" s="2">
        <f t="shared" si="345"/>
        <v>1</v>
      </c>
      <c r="CM186" s="2">
        <f t="shared" si="346"/>
        <v>0</v>
      </c>
      <c r="CN186" s="2">
        <f t="shared" si="347"/>
        <v>0</v>
      </c>
      <c r="CO186" s="2">
        <f t="shared" si="348"/>
        <v>0</v>
      </c>
      <c r="CP186" s="2">
        <f t="shared" si="349"/>
        <v>0</v>
      </c>
      <c r="CQ186" s="2">
        <f t="shared" si="350"/>
        <v>0</v>
      </c>
      <c r="CR186" s="2">
        <f t="shared" si="351"/>
        <v>0</v>
      </c>
      <c r="CS186" s="2">
        <f t="shared" si="352"/>
        <v>0</v>
      </c>
      <c r="CT186" s="2">
        <f t="shared" si="353"/>
        <v>0</v>
      </c>
      <c r="CU186" s="2">
        <f t="shared" si="354"/>
        <v>0</v>
      </c>
      <c r="CV186" s="2">
        <f t="shared" si="355"/>
        <v>0</v>
      </c>
      <c r="CW186" s="2">
        <f t="shared" si="356"/>
        <v>0</v>
      </c>
      <c r="CX186" s="2">
        <f t="shared" si="357"/>
        <v>0</v>
      </c>
      <c r="CY186" s="2">
        <f t="shared" si="358"/>
        <v>0</v>
      </c>
      <c r="CZ186" s="2">
        <f t="shared" si="359"/>
        <v>1</v>
      </c>
    </row>
    <row r="187" spans="1:104" ht="124.2" x14ac:dyDescent="0.3">
      <c r="A187" s="2" t="s">
        <v>738</v>
      </c>
      <c r="B187" s="2" t="s">
        <v>768</v>
      </c>
      <c r="C187" s="2" t="s">
        <v>735</v>
      </c>
      <c r="D187" s="2" t="s">
        <v>753</v>
      </c>
      <c r="E187" s="2" t="s">
        <v>5</v>
      </c>
      <c r="F187" s="2">
        <f t="shared" si="488"/>
        <v>1</v>
      </c>
      <c r="G187" s="2">
        <f t="shared" si="489"/>
        <v>0</v>
      </c>
      <c r="H187" s="2">
        <f t="shared" si="490"/>
        <v>0</v>
      </c>
      <c r="I187" s="2">
        <f t="shared" si="491"/>
        <v>0</v>
      </c>
      <c r="J187" s="2">
        <f t="shared" si="492"/>
        <v>0</v>
      </c>
      <c r="K187" s="2">
        <f t="shared" si="493"/>
        <v>0</v>
      </c>
      <c r="L187" s="2">
        <f t="shared" si="494"/>
        <v>0</v>
      </c>
      <c r="M187" s="2">
        <f t="shared" si="495"/>
        <v>0</v>
      </c>
      <c r="N187" s="2" t="s">
        <v>46</v>
      </c>
      <c r="O187" s="2" t="s">
        <v>23</v>
      </c>
      <c r="P187" s="2" t="s">
        <v>139</v>
      </c>
      <c r="Q187" s="2" t="s">
        <v>1036</v>
      </c>
      <c r="R187" s="2" t="s">
        <v>163</v>
      </c>
      <c r="S187" s="2" t="s">
        <v>63</v>
      </c>
      <c r="T187" s="2" t="s">
        <v>68</v>
      </c>
      <c r="U187" s="2" t="s">
        <v>131</v>
      </c>
      <c r="V187" s="2" t="s">
        <v>1239</v>
      </c>
      <c r="W187" s="2" t="s">
        <v>81</v>
      </c>
      <c r="X187" s="2" t="s">
        <v>156</v>
      </c>
      <c r="Y187" s="2">
        <f t="shared" si="304"/>
        <v>1</v>
      </c>
      <c r="Z187" s="2">
        <f t="shared" si="305"/>
        <v>1</v>
      </c>
      <c r="AA187" s="2">
        <f t="shared" si="306"/>
        <v>1</v>
      </c>
      <c r="AB187" s="2">
        <f t="shared" si="307"/>
        <v>1</v>
      </c>
      <c r="AC187" s="2">
        <f t="shared" si="308"/>
        <v>1</v>
      </c>
      <c r="AD187" s="2">
        <f t="shared" si="496"/>
        <v>1</v>
      </c>
      <c r="AE187" s="2">
        <f t="shared" si="309"/>
        <v>1</v>
      </c>
      <c r="AF187" s="2">
        <f t="shared" si="497"/>
        <v>0</v>
      </c>
      <c r="AG187" s="2">
        <f t="shared" si="498"/>
        <v>0</v>
      </c>
      <c r="AH187" s="2">
        <f t="shared" si="499"/>
        <v>0</v>
      </c>
      <c r="AI187" s="2">
        <f t="shared" si="500"/>
        <v>1</v>
      </c>
      <c r="AJ187" s="2">
        <f t="shared" si="501"/>
        <v>0</v>
      </c>
      <c r="AK187" s="2">
        <f t="shared" si="502"/>
        <v>0</v>
      </c>
      <c r="AL187" s="2">
        <f t="shared" si="503"/>
        <v>0</v>
      </c>
      <c r="AM187" s="2">
        <f t="shared" si="504"/>
        <v>1</v>
      </c>
      <c r="AN187" s="2">
        <f t="shared" si="505"/>
        <v>0</v>
      </c>
      <c r="AO187" s="2">
        <f t="shared" si="506"/>
        <v>0</v>
      </c>
      <c r="AP187" s="2">
        <f t="shared" si="507"/>
        <v>1</v>
      </c>
      <c r="AQ187" s="2">
        <f t="shared" si="508"/>
        <v>0</v>
      </c>
      <c r="AR187" s="2">
        <f t="shared" si="509"/>
        <v>0</v>
      </c>
      <c r="AS187" s="2">
        <f t="shared" si="310"/>
        <v>0</v>
      </c>
      <c r="AT187" s="2">
        <f t="shared" si="510"/>
        <v>1</v>
      </c>
      <c r="AU187" s="2">
        <f t="shared" si="511"/>
        <v>0</v>
      </c>
      <c r="AV187" s="2">
        <f t="shared" si="512"/>
        <v>0</v>
      </c>
      <c r="AW187" s="2">
        <f t="shared" si="513"/>
        <v>0</v>
      </c>
      <c r="AX187" s="2">
        <f t="shared" si="514"/>
        <v>0</v>
      </c>
      <c r="AY187" s="2">
        <f t="shared" si="515"/>
        <v>0</v>
      </c>
      <c r="AZ187" s="2">
        <f t="shared" si="516"/>
        <v>1</v>
      </c>
      <c r="BA187" s="2">
        <f t="shared" si="517"/>
        <v>0</v>
      </c>
      <c r="BB187" s="2">
        <f t="shared" si="518"/>
        <v>0</v>
      </c>
      <c r="BC187" s="2">
        <f t="shared" si="519"/>
        <v>1</v>
      </c>
      <c r="BD187" s="2">
        <f t="shared" si="311"/>
        <v>0</v>
      </c>
      <c r="BE187" s="2">
        <f t="shared" si="312"/>
        <v>0</v>
      </c>
      <c r="BF187" s="2">
        <f t="shared" si="313"/>
        <v>0</v>
      </c>
      <c r="BG187" s="2">
        <f t="shared" si="314"/>
        <v>0</v>
      </c>
      <c r="BH187" s="2">
        <f t="shared" si="315"/>
        <v>0</v>
      </c>
      <c r="BI187" s="2">
        <f t="shared" si="316"/>
        <v>0</v>
      </c>
      <c r="BJ187" s="2">
        <f t="shared" si="317"/>
        <v>0</v>
      </c>
      <c r="BK187" s="2">
        <f t="shared" si="318"/>
        <v>1</v>
      </c>
      <c r="BL187" s="2">
        <f t="shared" si="319"/>
        <v>0</v>
      </c>
      <c r="BM187" s="2">
        <f t="shared" si="320"/>
        <v>0</v>
      </c>
      <c r="BN187" s="2">
        <f t="shared" si="321"/>
        <v>0</v>
      </c>
      <c r="BO187" s="2">
        <f t="shared" si="322"/>
        <v>0</v>
      </c>
      <c r="BP187" s="2">
        <f t="shared" si="323"/>
        <v>0</v>
      </c>
      <c r="BQ187" s="2">
        <f t="shared" si="324"/>
        <v>0</v>
      </c>
      <c r="BR187" s="2">
        <f t="shared" si="325"/>
        <v>1</v>
      </c>
      <c r="BS187" s="2">
        <f t="shared" si="326"/>
        <v>0</v>
      </c>
      <c r="BT187" s="2">
        <f t="shared" si="327"/>
        <v>0</v>
      </c>
      <c r="BU187" s="2">
        <f t="shared" si="328"/>
        <v>0</v>
      </c>
      <c r="BV187" s="2">
        <f t="shared" si="329"/>
        <v>0</v>
      </c>
      <c r="BW187" s="2">
        <f t="shared" si="330"/>
        <v>0</v>
      </c>
      <c r="BX187" s="2">
        <f t="shared" si="331"/>
        <v>0</v>
      </c>
      <c r="BY187" s="2">
        <f t="shared" si="332"/>
        <v>1</v>
      </c>
      <c r="BZ187" s="2">
        <f t="shared" si="333"/>
        <v>0</v>
      </c>
      <c r="CA187" s="2">
        <f t="shared" si="334"/>
        <v>1</v>
      </c>
      <c r="CB187" s="2">
        <f t="shared" si="335"/>
        <v>0</v>
      </c>
      <c r="CC187" s="2">
        <f t="shared" si="336"/>
        <v>0</v>
      </c>
      <c r="CD187" s="2">
        <f t="shared" si="337"/>
        <v>0</v>
      </c>
      <c r="CE187" s="2">
        <f t="shared" si="338"/>
        <v>0</v>
      </c>
      <c r="CF187" s="2">
        <f t="shared" si="339"/>
        <v>0</v>
      </c>
      <c r="CG187" s="2">
        <f t="shared" si="340"/>
        <v>0</v>
      </c>
      <c r="CH187" s="2">
        <f t="shared" si="341"/>
        <v>1</v>
      </c>
      <c r="CI187" s="2">
        <f t="shared" si="342"/>
        <v>0</v>
      </c>
      <c r="CJ187" s="2">
        <f t="shared" si="343"/>
        <v>0</v>
      </c>
      <c r="CK187" s="2">
        <f t="shared" si="344"/>
        <v>0</v>
      </c>
      <c r="CL187" s="2">
        <f t="shared" si="345"/>
        <v>1</v>
      </c>
      <c r="CM187" s="2">
        <f t="shared" si="346"/>
        <v>0</v>
      </c>
      <c r="CN187" s="2">
        <f t="shared" si="347"/>
        <v>0</v>
      </c>
      <c r="CO187" s="2">
        <f t="shared" si="348"/>
        <v>0</v>
      </c>
      <c r="CP187" s="2">
        <f t="shared" si="349"/>
        <v>0</v>
      </c>
      <c r="CQ187" s="2">
        <f t="shared" si="350"/>
        <v>0</v>
      </c>
      <c r="CR187" s="2">
        <f t="shared" si="351"/>
        <v>0</v>
      </c>
      <c r="CS187" s="2">
        <f t="shared" si="352"/>
        <v>0</v>
      </c>
      <c r="CT187" s="2">
        <f t="shared" si="353"/>
        <v>0</v>
      </c>
      <c r="CU187" s="2">
        <f t="shared" si="354"/>
        <v>0</v>
      </c>
      <c r="CV187" s="2">
        <f t="shared" si="355"/>
        <v>0</v>
      </c>
      <c r="CW187" s="2">
        <f t="shared" si="356"/>
        <v>0</v>
      </c>
      <c r="CX187" s="2">
        <f t="shared" si="357"/>
        <v>0</v>
      </c>
      <c r="CY187" s="2">
        <f t="shared" si="358"/>
        <v>0</v>
      </c>
      <c r="CZ187" s="2">
        <f t="shared" si="359"/>
        <v>0</v>
      </c>
    </row>
    <row r="188" spans="1:104" ht="55.2" x14ac:dyDescent="0.3">
      <c r="A188" s="2" t="s">
        <v>741</v>
      </c>
      <c r="B188" s="2" t="s">
        <v>770</v>
      </c>
      <c r="C188" s="2" t="s">
        <v>735</v>
      </c>
      <c r="D188" s="2" t="s">
        <v>742</v>
      </c>
      <c r="E188" s="2" t="s">
        <v>5</v>
      </c>
      <c r="F188" s="2">
        <f t="shared" si="488"/>
        <v>1</v>
      </c>
      <c r="G188" s="2">
        <f t="shared" si="489"/>
        <v>0</v>
      </c>
      <c r="H188" s="2">
        <f t="shared" si="490"/>
        <v>0</v>
      </c>
      <c r="I188" s="2">
        <f t="shared" si="491"/>
        <v>0</v>
      </c>
      <c r="J188" s="2">
        <f t="shared" si="492"/>
        <v>0</v>
      </c>
      <c r="K188" s="2">
        <f t="shared" si="493"/>
        <v>0</v>
      </c>
      <c r="L188" s="2">
        <f t="shared" si="494"/>
        <v>0</v>
      </c>
      <c r="M188" s="2">
        <f t="shared" si="495"/>
        <v>0</v>
      </c>
      <c r="R188" s="2" t="s">
        <v>1066</v>
      </c>
      <c r="S188" s="2" t="s">
        <v>108</v>
      </c>
      <c r="V188" s="2" t="s">
        <v>1237</v>
      </c>
      <c r="Y188" s="2">
        <f t="shared" si="304"/>
        <v>0</v>
      </c>
      <c r="Z188" s="2">
        <f t="shared" si="305"/>
        <v>0</v>
      </c>
      <c r="AA188" s="2">
        <f t="shared" si="306"/>
        <v>0</v>
      </c>
      <c r="AB188" s="2">
        <f t="shared" si="307"/>
        <v>0</v>
      </c>
      <c r="AC188" s="2">
        <f t="shared" si="308"/>
        <v>1</v>
      </c>
      <c r="AD188" s="2">
        <f t="shared" si="496"/>
        <v>0</v>
      </c>
      <c r="AE188" s="2">
        <f t="shared" si="309"/>
        <v>0</v>
      </c>
      <c r="AF188" s="2">
        <f t="shared" si="497"/>
        <v>0</v>
      </c>
      <c r="AG188" s="2">
        <f t="shared" si="498"/>
        <v>0</v>
      </c>
      <c r="AH188" s="2">
        <f t="shared" si="499"/>
        <v>0</v>
      </c>
      <c r="AI188" s="2">
        <f t="shared" si="500"/>
        <v>0</v>
      </c>
      <c r="AJ188" s="2">
        <f t="shared" si="501"/>
        <v>0</v>
      </c>
      <c r="AK188" s="2">
        <f t="shared" si="502"/>
        <v>0</v>
      </c>
      <c r="AL188" s="2">
        <f t="shared" si="503"/>
        <v>0</v>
      </c>
      <c r="AM188" s="2">
        <f t="shared" si="504"/>
        <v>0</v>
      </c>
      <c r="AN188" s="2">
        <f t="shared" si="505"/>
        <v>0</v>
      </c>
      <c r="AO188" s="2">
        <f t="shared" si="506"/>
        <v>0</v>
      </c>
      <c r="AP188" s="2">
        <f t="shared" si="507"/>
        <v>0</v>
      </c>
      <c r="AQ188" s="2">
        <f t="shared" si="508"/>
        <v>0</v>
      </c>
      <c r="AR188" s="2">
        <f t="shared" si="509"/>
        <v>0</v>
      </c>
      <c r="AS188" s="2">
        <f t="shared" si="310"/>
        <v>0</v>
      </c>
      <c r="AT188" s="2">
        <f t="shared" si="510"/>
        <v>0</v>
      </c>
      <c r="AU188" s="2">
        <f t="shared" si="511"/>
        <v>0</v>
      </c>
      <c r="AV188" s="2">
        <f t="shared" si="512"/>
        <v>0</v>
      </c>
      <c r="AW188" s="2">
        <f t="shared" si="513"/>
        <v>0</v>
      </c>
      <c r="AX188" s="2">
        <f t="shared" si="514"/>
        <v>0</v>
      </c>
      <c r="AY188" s="2">
        <f t="shared" si="515"/>
        <v>0</v>
      </c>
      <c r="AZ188" s="2">
        <f t="shared" si="516"/>
        <v>0</v>
      </c>
      <c r="BA188" s="2">
        <f t="shared" si="517"/>
        <v>0</v>
      </c>
      <c r="BB188" s="2">
        <f t="shared" si="518"/>
        <v>0</v>
      </c>
      <c r="BC188" s="2">
        <f t="shared" si="519"/>
        <v>0</v>
      </c>
      <c r="BD188" s="2">
        <f t="shared" si="311"/>
        <v>0</v>
      </c>
      <c r="BE188" s="2">
        <f t="shared" si="312"/>
        <v>0</v>
      </c>
      <c r="BF188" s="2">
        <f t="shared" si="313"/>
        <v>0</v>
      </c>
      <c r="BG188" s="2">
        <f t="shared" si="314"/>
        <v>0</v>
      </c>
      <c r="BH188" s="2">
        <f t="shared" si="315"/>
        <v>0</v>
      </c>
      <c r="BI188" s="2">
        <f t="shared" si="316"/>
        <v>0</v>
      </c>
      <c r="BJ188" s="2">
        <f t="shared" si="317"/>
        <v>0</v>
      </c>
      <c r="BK188" s="2">
        <f t="shared" si="318"/>
        <v>0</v>
      </c>
      <c r="BL188" s="2">
        <f t="shared" si="319"/>
        <v>0</v>
      </c>
      <c r="BM188" s="2">
        <f t="shared" si="320"/>
        <v>0</v>
      </c>
      <c r="BN188" s="2">
        <f t="shared" si="321"/>
        <v>0</v>
      </c>
      <c r="BO188" s="2">
        <f t="shared" si="322"/>
        <v>0</v>
      </c>
      <c r="BP188" s="2">
        <f t="shared" si="323"/>
        <v>0</v>
      </c>
      <c r="BQ188" s="2">
        <f t="shared" si="324"/>
        <v>0</v>
      </c>
      <c r="BR188" s="2">
        <f t="shared" si="325"/>
        <v>0</v>
      </c>
      <c r="BS188" s="2">
        <f t="shared" si="326"/>
        <v>0</v>
      </c>
      <c r="BT188" s="2">
        <f t="shared" si="327"/>
        <v>0</v>
      </c>
      <c r="BU188" s="2">
        <f t="shared" si="328"/>
        <v>0</v>
      </c>
      <c r="BV188" s="2">
        <f t="shared" si="329"/>
        <v>0</v>
      </c>
      <c r="BW188" s="2">
        <f t="shared" si="330"/>
        <v>0</v>
      </c>
      <c r="BX188" s="2">
        <f t="shared" si="331"/>
        <v>0</v>
      </c>
      <c r="BY188" s="2">
        <f t="shared" si="332"/>
        <v>0</v>
      </c>
      <c r="BZ188" s="2">
        <f t="shared" si="333"/>
        <v>0</v>
      </c>
      <c r="CA188" s="2">
        <f t="shared" si="334"/>
        <v>0</v>
      </c>
      <c r="CB188" s="2">
        <f t="shared" si="335"/>
        <v>0</v>
      </c>
      <c r="CC188" s="2">
        <f t="shared" si="336"/>
        <v>0</v>
      </c>
      <c r="CD188" s="2">
        <f t="shared" si="337"/>
        <v>0</v>
      </c>
      <c r="CE188" s="2">
        <f t="shared" si="338"/>
        <v>0</v>
      </c>
      <c r="CF188" s="2">
        <f t="shared" si="339"/>
        <v>0</v>
      </c>
      <c r="CG188" s="2">
        <f t="shared" si="340"/>
        <v>0</v>
      </c>
      <c r="CH188" s="2">
        <f t="shared" si="341"/>
        <v>0</v>
      </c>
      <c r="CI188" s="2">
        <f t="shared" si="342"/>
        <v>0</v>
      </c>
      <c r="CJ188" s="2">
        <f t="shared" si="343"/>
        <v>0</v>
      </c>
      <c r="CK188" s="2">
        <f t="shared" si="344"/>
        <v>0</v>
      </c>
      <c r="CL188" s="2">
        <f t="shared" si="345"/>
        <v>0</v>
      </c>
      <c r="CM188" s="2">
        <f t="shared" si="346"/>
        <v>0</v>
      </c>
      <c r="CN188" s="2">
        <f t="shared" si="347"/>
        <v>0</v>
      </c>
      <c r="CO188" s="2">
        <f t="shared" si="348"/>
        <v>0</v>
      </c>
      <c r="CP188" s="2">
        <f t="shared" si="349"/>
        <v>0</v>
      </c>
      <c r="CQ188" s="2">
        <f t="shared" si="350"/>
        <v>0</v>
      </c>
      <c r="CR188" s="2">
        <f t="shared" si="351"/>
        <v>0</v>
      </c>
      <c r="CS188" s="2">
        <f t="shared" si="352"/>
        <v>0</v>
      </c>
      <c r="CT188" s="2">
        <f t="shared" si="353"/>
        <v>0</v>
      </c>
      <c r="CU188" s="2">
        <f t="shared" si="354"/>
        <v>1</v>
      </c>
      <c r="CV188" s="2">
        <f t="shared" si="355"/>
        <v>1</v>
      </c>
      <c r="CW188" s="2">
        <f t="shared" si="356"/>
        <v>0</v>
      </c>
      <c r="CX188" s="2">
        <f t="shared" si="357"/>
        <v>0</v>
      </c>
      <c r="CY188" s="2">
        <f t="shared" si="358"/>
        <v>0</v>
      </c>
      <c r="CZ188" s="2">
        <f t="shared" si="359"/>
        <v>0</v>
      </c>
    </row>
    <row r="189" spans="1:104" ht="55.2" x14ac:dyDescent="0.3">
      <c r="A189" s="2" t="s">
        <v>743</v>
      </c>
      <c r="B189" s="2" t="s">
        <v>771</v>
      </c>
      <c r="C189" s="2" t="s">
        <v>735</v>
      </c>
      <c r="D189" s="2" t="s">
        <v>754</v>
      </c>
      <c r="E189" s="2" t="s">
        <v>5</v>
      </c>
      <c r="F189" s="2">
        <f t="shared" si="488"/>
        <v>1</v>
      </c>
      <c r="G189" s="2">
        <f t="shared" si="489"/>
        <v>0</v>
      </c>
      <c r="H189" s="2">
        <f t="shared" si="490"/>
        <v>0</v>
      </c>
      <c r="I189" s="2">
        <f t="shared" si="491"/>
        <v>0</v>
      </c>
      <c r="J189" s="2">
        <f t="shared" si="492"/>
        <v>0</v>
      </c>
      <c r="K189" s="2">
        <f t="shared" si="493"/>
        <v>0</v>
      </c>
      <c r="L189" s="2">
        <f t="shared" si="494"/>
        <v>0</v>
      </c>
      <c r="M189" s="2">
        <f t="shared" si="495"/>
        <v>0</v>
      </c>
      <c r="O189" s="2" t="s">
        <v>23</v>
      </c>
      <c r="R189" s="2" t="s">
        <v>163</v>
      </c>
      <c r="S189" s="2" t="s">
        <v>63</v>
      </c>
      <c r="T189" s="2" t="s">
        <v>68</v>
      </c>
      <c r="U189" s="2" t="s">
        <v>131</v>
      </c>
      <c r="V189" s="2" t="s">
        <v>1237</v>
      </c>
      <c r="Y189" s="2">
        <f t="shared" si="304"/>
        <v>0</v>
      </c>
      <c r="Z189" s="2">
        <f t="shared" si="305"/>
        <v>1</v>
      </c>
      <c r="AA189" s="2">
        <f t="shared" si="306"/>
        <v>0</v>
      </c>
      <c r="AB189" s="2">
        <f t="shared" si="307"/>
        <v>0</v>
      </c>
      <c r="AC189" s="2">
        <f t="shared" si="308"/>
        <v>1</v>
      </c>
      <c r="AD189" s="2">
        <f t="shared" si="496"/>
        <v>1</v>
      </c>
      <c r="AE189" s="2">
        <f t="shared" si="309"/>
        <v>0</v>
      </c>
      <c r="AF189" s="2">
        <f t="shared" si="497"/>
        <v>0</v>
      </c>
      <c r="AG189" s="2">
        <f t="shared" si="498"/>
        <v>0</v>
      </c>
      <c r="AH189" s="2">
        <f t="shared" si="499"/>
        <v>0</v>
      </c>
      <c r="AI189" s="2">
        <f t="shared" si="500"/>
        <v>1</v>
      </c>
      <c r="AJ189" s="2">
        <f t="shared" si="501"/>
        <v>0</v>
      </c>
      <c r="AK189" s="2">
        <f t="shared" si="502"/>
        <v>0</v>
      </c>
      <c r="AL189" s="2">
        <f t="shared" si="503"/>
        <v>0</v>
      </c>
      <c r="AM189" s="2">
        <f t="shared" si="504"/>
        <v>1</v>
      </c>
      <c r="AN189" s="2">
        <f t="shared" si="505"/>
        <v>0</v>
      </c>
      <c r="AO189" s="2">
        <f t="shared" si="506"/>
        <v>0</v>
      </c>
      <c r="AP189" s="2">
        <f t="shared" si="507"/>
        <v>1</v>
      </c>
      <c r="AQ189" s="2">
        <f t="shared" si="508"/>
        <v>0</v>
      </c>
      <c r="AR189" s="2">
        <f t="shared" si="509"/>
        <v>0</v>
      </c>
      <c r="AS189" s="2">
        <f t="shared" si="310"/>
        <v>0</v>
      </c>
      <c r="AT189" s="2">
        <f t="shared" si="510"/>
        <v>0</v>
      </c>
      <c r="AU189" s="2">
        <f t="shared" si="511"/>
        <v>0</v>
      </c>
      <c r="AV189" s="2">
        <f t="shared" si="512"/>
        <v>0</v>
      </c>
      <c r="AW189" s="2">
        <f t="shared" si="513"/>
        <v>0</v>
      </c>
      <c r="AX189" s="2">
        <f t="shared" si="514"/>
        <v>0</v>
      </c>
      <c r="AY189" s="2">
        <f t="shared" si="515"/>
        <v>0</v>
      </c>
      <c r="AZ189" s="2">
        <f t="shared" si="516"/>
        <v>0</v>
      </c>
      <c r="BA189" s="2">
        <f t="shared" si="517"/>
        <v>0</v>
      </c>
      <c r="BB189" s="2">
        <f t="shared" si="518"/>
        <v>0</v>
      </c>
      <c r="BC189" s="2">
        <f t="shared" si="519"/>
        <v>0</v>
      </c>
      <c r="BD189" s="2">
        <f t="shared" si="311"/>
        <v>0</v>
      </c>
      <c r="BE189" s="2">
        <f t="shared" si="312"/>
        <v>0</v>
      </c>
      <c r="BF189" s="2">
        <f t="shared" si="313"/>
        <v>0</v>
      </c>
      <c r="BG189" s="2">
        <f t="shared" si="314"/>
        <v>0</v>
      </c>
      <c r="BH189" s="2">
        <f t="shared" si="315"/>
        <v>0</v>
      </c>
      <c r="BI189" s="2">
        <f t="shared" si="316"/>
        <v>0</v>
      </c>
      <c r="BJ189" s="2">
        <f t="shared" si="317"/>
        <v>0</v>
      </c>
      <c r="BK189" s="2">
        <f t="shared" si="318"/>
        <v>0</v>
      </c>
      <c r="BL189" s="2">
        <f t="shared" si="319"/>
        <v>0</v>
      </c>
      <c r="BM189" s="2">
        <f t="shared" si="320"/>
        <v>0</v>
      </c>
      <c r="BN189" s="2">
        <f t="shared" si="321"/>
        <v>0</v>
      </c>
      <c r="BO189" s="2">
        <f t="shared" si="322"/>
        <v>0</v>
      </c>
      <c r="BP189" s="2">
        <f t="shared" si="323"/>
        <v>0</v>
      </c>
      <c r="BQ189" s="2">
        <f t="shared" si="324"/>
        <v>0</v>
      </c>
      <c r="BR189" s="2">
        <f t="shared" si="325"/>
        <v>0</v>
      </c>
      <c r="BS189" s="2">
        <f t="shared" si="326"/>
        <v>0</v>
      </c>
      <c r="BT189" s="2">
        <f t="shared" si="327"/>
        <v>0</v>
      </c>
      <c r="BU189" s="2">
        <f t="shared" si="328"/>
        <v>0</v>
      </c>
      <c r="BV189" s="2">
        <f t="shared" si="329"/>
        <v>0</v>
      </c>
      <c r="BW189" s="2">
        <f t="shared" si="330"/>
        <v>0</v>
      </c>
      <c r="BX189" s="2">
        <f t="shared" si="331"/>
        <v>0</v>
      </c>
      <c r="BY189" s="2">
        <f t="shared" si="332"/>
        <v>0</v>
      </c>
      <c r="BZ189" s="2">
        <f t="shared" si="333"/>
        <v>0</v>
      </c>
      <c r="CA189" s="2">
        <f t="shared" si="334"/>
        <v>1</v>
      </c>
      <c r="CB189" s="2">
        <f t="shared" si="335"/>
        <v>0</v>
      </c>
      <c r="CC189" s="2">
        <f t="shared" si="336"/>
        <v>0</v>
      </c>
      <c r="CD189" s="2">
        <f t="shared" si="337"/>
        <v>0</v>
      </c>
      <c r="CE189" s="2">
        <f t="shared" si="338"/>
        <v>0</v>
      </c>
      <c r="CF189" s="2">
        <f t="shared" si="339"/>
        <v>0</v>
      </c>
      <c r="CG189" s="2">
        <f t="shared" si="340"/>
        <v>0</v>
      </c>
      <c r="CH189" s="2">
        <f t="shared" si="341"/>
        <v>1</v>
      </c>
      <c r="CI189" s="2">
        <f t="shared" si="342"/>
        <v>0</v>
      </c>
      <c r="CJ189" s="2">
        <f t="shared" si="343"/>
        <v>0</v>
      </c>
      <c r="CK189" s="2">
        <f t="shared" si="344"/>
        <v>0</v>
      </c>
      <c r="CL189" s="2">
        <f t="shared" si="345"/>
        <v>1</v>
      </c>
      <c r="CM189" s="2">
        <f t="shared" si="346"/>
        <v>0</v>
      </c>
      <c r="CN189" s="2">
        <f t="shared" si="347"/>
        <v>0</v>
      </c>
      <c r="CO189" s="2">
        <f t="shared" si="348"/>
        <v>0</v>
      </c>
      <c r="CP189" s="2">
        <f t="shared" si="349"/>
        <v>0</v>
      </c>
      <c r="CQ189" s="2">
        <f t="shared" si="350"/>
        <v>0</v>
      </c>
      <c r="CR189" s="2">
        <f t="shared" si="351"/>
        <v>0</v>
      </c>
      <c r="CS189" s="2">
        <f t="shared" si="352"/>
        <v>0</v>
      </c>
      <c r="CT189" s="2">
        <f t="shared" si="353"/>
        <v>0</v>
      </c>
      <c r="CU189" s="2">
        <f t="shared" si="354"/>
        <v>0</v>
      </c>
      <c r="CV189" s="2">
        <f t="shared" si="355"/>
        <v>0</v>
      </c>
      <c r="CW189" s="2">
        <f t="shared" si="356"/>
        <v>0</v>
      </c>
      <c r="CX189" s="2">
        <f t="shared" si="357"/>
        <v>0</v>
      </c>
      <c r="CY189" s="2">
        <f t="shared" si="358"/>
        <v>0</v>
      </c>
      <c r="CZ189" s="2">
        <f t="shared" si="359"/>
        <v>0</v>
      </c>
    </row>
    <row r="190" spans="1:104" ht="110.4" x14ac:dyDescent="0.3">
      <c r="A190" s="2" t="s">
        <v>744</v>
      </c>
      <c r="B190" s="2" t="s">
        <v>772</v>
      </c>
      <c r="C190" s="2" t="s">
        <v>735</v>
      </c>
      <c r="D190" s="2" t="s">
        <v>756</v>
      </c>
      <c r="E190" s="2" t="s">
        <v>5</v>
      </c>
      <c r="F190" s="2">
        <f t="shared" si="488"/>
        <v>1</v>
      </c>
      <c r="G190" s="2">
        <f t="shared" si="489"/>
        <v>0</v>
      </c>
      <c r="H190" s="2">
        <f t="shared" si="490"/>
        <v>0</v>
      </c>
      <c r="I190" s="2">
        <f t="shared" si="491"/>
        <v>0</v>
      </c>
      <c r="J190" s="2">
        <f t="shared" si="492"/>
        <v>0</v>
      </c>
      <c r="K190" s="2">
        <f t="shared" si="493"/>
        <v>0</v>
      </c>
      <c r="L190" s="2">
        <f t="shared" si="494"/>
        <v>0</v>
      </c>
      <c r="M190" s="2">
        <f t="shared" si="495"/>
        <v>0</v>
      </c>
      <c r="N190" s="2" t="s">
        <v>746</v>
      </c>
      <c r="P190" s="2" t="s">
        <v>139</v>
      </c>
      <c r="R190" s="2" t="s">
        <v>745</v>
      </c>
      <c r="S190" s="2" t="s">
        <v>108</v>
      </c>
      <c r="V190" s="2" t="s">
        <v>1237</v>
      </c>
      <c r="Y190" s="2">
        <f t="shared" si="304"/>
        <v>1</v>
      </c>
      <c r="Z190" s="2">
        <f t="shared" si="305"/>
        <v>0</v>
      </c>
      <c r="AA190" s="2">
        <f t="shared" si="306"/>
        <v>1</v>
      </c>
      <c r="AB190" s="2">
        <f t="shared" si="307"/>
        <v>0</v>
      </c>
      <c r="AC190" s="2">
        <f t="shared" si="308"/>
        <v>1</v>
      </c>
      <c r="AD190" s="2">
        <f t="shared" si="496"/>
        <v>0</v>
      </c>
      <c r="AE190" s="2">
        <f t="shared" si="309"/>
        <v>0</v>
      </c>
      <c r="AF190" s="2">
        <f t="shared" si="497"/>
        <v>0</v>
      </c>
      <c r="AG190" s="2">
        <f t="shared" si="498"/>
        <v>0</v>
      </c>
      <c r="AH190" s="2">
        <f t="shared" si="499"/>
        <v>0</v>
      </c>
      <c r="AI190" s="2">
        <f t="shared" si="500"/>
        <v>0</v>
      </c>
      <c r="AJ190" s="2">
        <f t="shared" si="501"/>
        <v>0</v>
      </c>
      <c r="AK190" s="2">
        <f t="shared" si="502"/>
        <v>0</v>
      </c>
      <c r="AL190" s="2">
        <f t="shared" si="503"/>
        <v>0</v>
      </c>
      <c r="AM190" s="2">
        <f t="shared" si="504"/>
        <v>0</v>
      </c>
      <c r="AN190" s="2">
        <f t="shared" si="505"/>
        <v>0</v>
      </c>
      <c r="AO190" s="2">
        <f t="shared" si="506"/>
        <v>0</v>
      </c>
      <c r="AP190" s="2">
        <f t="shared" si="507"/>
        <v>0</v>
      </c>
      <c r="AQ190" s="2">
        <f t="shared" si="508"/>
        <v>0</v>
      </c>
      <c r="AR190" s="2">
        <f t="shared" si="509"/>
        <v>0</v>
      </c>
      <c r="AS190" s="2">
        <f t="shared" si="310"/>
        <v>0</v>
      </c>
      <c r="AT190" s="2">
        <f t="shared" si="510"/>
        <v>0</v>
      </c>
      <c r="AU190" s="2">
        <f t="shared" si="511"/>
        <v>0</v>
      </c>
      <c r="AV190" s="2">
        <f t="shared" si="512"/>
        <v>0</v>
      </c>
      <c r="AW190" s="2">
        <f t="shared" si="513"/>
        <v>0</v>
      </c>
      <c r="AX190" s="2">
        <f t="shared" si="514"/>
        <v>0</v>
      </c>
      <c r="AY190" s="2">
        <f t="shared" si="515"/>
        <v>0</v>
      </c>
      <c r="AZ190" s="2">
        <f t="shared" si="516"/>
        <v>0</v>
      </c>
      <c r="BA190" s="2">
        <f t="shared" si="517"/>
        <v>0</v>
      </c>
      <c r="BB190" s="2">
        <f t="shared" si="518"/>
        <v>0</v>
      </c>
      <c r="BC190" s="2">
        <f t="shared" si="519"/>
        <v>0</v>
      </c>
      <c r="BD190" s="2">
        <f t="shared" si="311"/>
        <v>0</v>
      </c>
      <c r="BE190" s="2">
        <f t="shared" si="312"/>
        <v>1</v>
      </c>
      <c r="BF190" s="2">
        <f t="shared" si="313"/>
        <v>0</v>
      </c>
      <c r="BG190" s="2">
        <f t="shared" si="314"/>
        <v>1</v>
      </c>
      <c r="BH190" s="2">
        <f t="shared" si="315"/>
        <v>0</v>
      </c>
      <c r="BI190" s="2">
        <f t="shared" si="316"/>
        <v>0</v>
      </c>
      <c r="BJ190" s="2">
        <f t="shared" si="317"/>
        <v>0</v>
      </c>
      <c r="BK190" s="2">
        <f t="shared" si="318"/>
        <v>0</v>
      </c>
      <c r="BL190" s="2">
        <f t="shared" si="319"/>
        <v>0</v>
      </c>
      <c r="BM190" s="2">
        <f t="shared" si="320"/>
        <v>0</v>
      </c>
      <c r="BN190" s="2">
        <f t="shared" si="321"/>
        <v>0</v>
      </c>
      <c r="BO190" s="2">
        <f t="shared" si="322"/>
        <v>0</v>
      </c>
      <c r="BP190" s="2">
        <f t="shared" si="323"/>
        <v>0</v>
      </c>
      <c r="BQ190" s="2">
        <f t="shared" si="324"/>
        <v>0</v>
      </c>
      <c r="BR190" s="2">
        <f t="shared" si="325"/>
        <v>1</v>
      </c>
      <c r="BS190" s="2">
        <f t="shared" si="326"/>
        <v>0</v>
      </c>
      <c r="BT190" s="2">
        <f t="shared" si="327"/>
        <v>0</v>
      </c>
      <c r="BU190" s="2">
        <f t="shared" si="328"/>
        <v>0</v>
      </c>
      <c r="BV190" s="2">
        <f t="shared" si="329"/>
        <v>0</v>
      </c>
      <c r="BW190" s="2">
        <f t="shared" si="330"/>
        <v>0</v>
      </c>
      <c r="BX190" s="2">
        <f t="shared" si="331"/>
        <v>0</v>
      </c>
      <c r="BY190" s="2">
        <f t="shared" si="332"/>
        <v>0</v>
      </c>
      <c r="BZ190" s="2">
        <f t="shared" si="333"/>
        <v>0</v>
      </c>
      <c r="CA190" s="2">
        <f t="shared" si="334"/>
        <v>0</v>
      </c>
      <c r="CB190" s="2">
        <f t="shared" si="335"/>
        <v>0</v>
      </c>
      <c r="CC190" s="2">
        <f t="shared" si="336"/>
        <v>0</v>
      </c>
      <c r="CD190" s="2">
        <f t="shared" si="337"/>
        <v>0</v>
      </c>
      <c r="CE190" s="2">
        <f t="shared" si="338"/>
        <v>0</v>
      </c>
      <c r="CF190" s="2">
        <f t="shared" si="339"/>
        <v>0</v>
      </c>
      <c r="CG190" s="2">
        <f t="shared" si="340"/>
        <v>0</v>
      </c>
      <c r="CH190" s="2">
        <f t="shared" si="341"/>
        <v>0</v>
      </c>
      <c r="CI190" s="2">
        <f t="shared" si="342"/>
        <v>0</v>
      </c>
      <c r="CJ190" s="2">
        <f t="shared" si="343"/>
        <v>0</v>
      </c>
      <c r="CK190" s="2">
        <f t="shared" si="344"/>
        <v>0</v>
      </c>
      <c r="CL190" s="2">
        <f t="shared" si="345"/>
        <v>1</v>
      </c>
      <c r="CM190" s="2">
        <f t="shared" si="346"/>
        <v>0</v>
      </c>
      <c r="CN190" s="2">
        <f t="shared" si="347"/>
        <v>1</v>
      </c>
      <c r="CO190" s="2">
        <f t="shared" si="348"/>
        <v>0</v>
      </c>
      <c r="CP190" s="2">
        <f t="shared" si="349"/>
        <v>0</v>
      </c>
      <c r="CQ190" s="2">
        <f t="shared" si="350"/>
        <v>0</v>
      </c>
      <c r="CR190" s="2">
        <f t="shared" si="351"/>
        <v>0</v>
      </c>
      <c r="CS190" s="2">
        <f t="shared" si="352"/>
        <v>0</v>
      </c>
      <c r="CT190" s="2">
        <f t="shared" si="353"/>
        <v>0</v>
      </c>
      <c r="CU190" s="2">
        <f t="shared" si="354"/>
        <v>0</v>
      </c>
      <c r="CV190" s="2">
        <f t="shared" si="355"/>
        <v>1</v>
      </c>
      <c r="CW190" s="2">
        <f t="shared" si="356"/>
        <v>0</v>
      </c>
      <c r="CX190" s="2">
        <f t="shared" si="357"/>
        <v>0</v>
      </c>
      <c r="CY190" s="2">
        <f t="shared" si="358"/>
        <v>0</v>
      </c>
      <c r="CZ190" s="2">
        <f t="shared" si="359"/>
        <v>1</v>
      </c>
    </row>
    <row r="191" spans="1:104" ht="96.6" x14ac:dyDescent="0.3">
      <c r="A191" s="2" t="s">
        <v>748</v>
      </c>
      <c r="B191" s="2" t="s">
        <v>773</v>
      </c>
      <c r="C191" s="2" t="s">
        <v>735</v>
      </c>
      <c r="D191" s="2" t="s">
        <v>757</v>
      </c>
      <c r="E191" s="2" t="s">
        <v>747</v>
      </c>
      <c r="F191" s="2">
        <f t="shared" si="488"/>
        <v>1</v>
      </c>
      <c r="G191" s="2">
        <f t="shared" si="489"/>
        <v>1</v>
      </c>
      <c r="H191" s="2">
        <f t="shared" si="490"/>
        <v>0</v>
      </c>
      <c r="I191" s="2">
        <f t="shared" si="491"/>
        <v>1</v>
      </c>
      <c r="J191" s="2">
        <f t="shared" si="492"/>
        <v>0</v>
      </c>
      <c r="K191" s="2">
        <f t="shared" si="493"/>
        <v>0</v>
      </c>
      <c r="L191" s="2">
        <f t="shared" si="494"/>
        <v>0</v>
      </c>
      <c r="M191" s="2">
        <f t="shared" si="495"/>
        <v>0</v>
      </c>
      <c r="N191" s="2" t="s">
        <v>44</v>
      </c>
      <c r="O191" s="2" t="s">
        <v>24</v>
      </c>
      <c r="R191" s="2" t="s">
        <v>140</v>
      </c>
      <c r="S191" s="2" t="s">
        <v>63</v>
      </c>
      <c r="T191" s="2" t="s">
        <v>68</v>
      </c>
      <c r="U191" s="2" t="s">
        <v>131</v>
      </c>
      <c r="V191" s="2" t="s">
        <v>1239</v>
      </c>
      <c r="W191" s="2" t="s">
        <v>81</v>
      </c>
      <c r="X191" s="2" t="s">
        <v>120</v>
      </c>
      <c r="Y191" s="2">
        <f t="shared" si="304"/>
        <v>1</v>
      </c>
      <c r="Z191" s="2">
        <f t="shared" si="305"/>
        <v>1</v>
      </c>
      <c r="AA191" s="2">
        <f t="shared" si="306"/>
        <v>0</v>
      </c>
      <c r="AB191" s="2">
        <f t="shared" si="307"/>
        <v>0</v>
      </c>
      <c r="AC191" s="2">
        <f t="shared" si="308"/>
        <v>1</v>
      </c>
      <c r="AD191" s="2">
        <f t="shared" si="496"/>
        <v>1</v>
      </c>
      <c r="AE191" s="2">
        <f t="shared" si="309"/>
        <v>1</v>
      </c>
      <c r="AF191" s="2">
        <f t="shared" si="497"/>
        <v>0</v>
      </c>
      <c r="AG191" s="2">
        <f t="shared" si="498"/>
        <v>0</v>
      </c>
      <c r="AH191" s="2">
        <f t="shared" si="499"/>
        <v>0</v>
      </c>
      <c r="AI191" s="2">
        <f t="shared" si="500"/>
        <v>1</v>
      </c>
      <c r="AJ191" s="2">
        <f t="shared" si="501"/>
        <v>0</v>
      </c>
      <c r="AK191" s="2">
        <f t="shared" si="502"/>
        <v>0</v>
      </c>
      <c r="AL191" s="2">
        <f t="shared" si="503"/>
        <v>0</v>
      </c>
      <c r="AM191" s="2">
        <f t="shared" si="504"/>
        <v>1</v>
      </c>
      <c r="AN191" s="2">
        <f t="shared" si="505"/>
        <v>0</v>
      </c>
      <c r="AO191" s="2">
        <f t="shared" si="506"/>
        <v>0</v>
      </c>
      <c r="AP191" s="2">
        <f t="shared" si="507"/>
        <v>1</v>
      </c>
      <c r="AQ191" s="2">
        <f t="shared" si="508"/>
        <v>0</v>
      </c>
      <c r="AR191" s="2">
        <f t="shared" si="509"/>
        <v>0</v>
      </c>
      <c r="AS191" s="2">
        <f t="shared" si="310"/>
        <v>0</v>
      </c>
      <c r="AT191" s="2">
        <f t="shared" si="510"/>
        <v>1</v>
      </c>
      <c r="AU191" s="2">
        <f t="shared" si="511"/>
        <v>0</v>
      </c>
      <c r="AV191" s="2">
        <f t="shared" si="512"/>
        <v>0</v>
      </c>
      <c r="AW191" s="2">
        <f t="shared" si="513"/>
        <v>0</v>
      </c>
      <c r="AX191" s="2">
        <f t="shared" si="514"/>
        <v>1</v>
      </c>
      <c r="AY191" s="2">
        <f t="shared" si="515"/>
        <v>0</v>
      </c>
      <c r="AZ191" s="2">
        <f t="shared" si="516"/>
        <v>0</v>
      </c>
      <c r="BA191" s="2">
        <f t="shared" si="517"/>
        <v>0</v>
      </c>
      <c r="BB191" s="2">
        <f t="shared" si="518"/>
        <v>0</v>
      </c>
      <c r="BC191" s="2">
        <f t="shared" si="519"/>
        <v>1</v>
      </c>
      <c r="BD191" s="2">
        <f t="shared" si="311"/>
        <v>0</v>
      </c>
      <c r="BE191" s="2">
        <f t="shared" si="312"/>
        <v>0</v>
      </c>
      <c r="BF191" s="2">
        <f t="shared" si="313"/>
        <v>0</v>
      </c>
      <c r="BG191" s="2">
        <f t="shared" si="314"/>
        <v>0</v>
      </c>
      <c r="BH191" s="2">
        <f t="shared" si="315"/>
        <v>1</v>
      </c>
      <c r="BI191" s="2">
        <f t="shared" si="316"/>
        <v>0</v>
      </c>
      <c r="BJ191" s="2">
        <f t="shared" si="317"/>
        <v>0</v>
      </c>
      <c r="BK191" s="2">
        <f t="shared" si="318"/>
        <v>0</v>
      </c>
      <c r="BL191" s="2">
        <f t="shared" si="319"/>
        <v>0</v>
      </c>
      <c r="BM191" s="2">
        <f t="shared" si="320"/>
        <v>0</v>
      </c>
      <c r="BN191" s="2">
        <f t="shared" si="321"/>
        <v>0</v>
      </c>
      <c r="BO191" s="2">
        <f t="shared" si="322"/>
        <v>0</v>
      </c>
      <c r="BP191" s="2">
        <f t="shared" si="323"/>
        <v>0</v>
      </c>
      <c r="BQ191" s="2">
        <f t="shared" si="324"/>
        <v>0</v>
      </c>
      <c r="BR191" s="2">
        <f t="shared" si="325"/>
        <v>0</v>
      </c>
      <c r="BS191" s="2">
        <f t="shared" si="326"/>
        <v>0</v>
      </c>
      <c r="BT191" s="2">
        <f t="shared" si="327"/>
        <v>0</v>
      </c>
      <c r="BU191" s="2">
        <f t="shared" si="328"/>
        <v>0</v>
      </c>
      <c r="BV191" s="2">
        <f t="shared" si="329"/>
        <v>0</v>
      </c>
      <c r="BW191" s="2">
        <f t="shared" si="330"/>
        <v>0</v>
      </c>
      <c r="BX191" s="2">
        <f t="shared" si="331"/>
        <v>0</v>
      </c>
      <c r="BY191" s="2">
        <f t="shared" si="332"/>
        <v>0</v>
      </c>
      <c r="BZ191" s="2">
        <f t="shared" si="333"/>
        <v>0</v>
      </c>
      <c r="CA191" s="2">
        <f t="shared" si="334"/>
        <v>0</v>
      </c>
      <c r="CB191" s="2">
        <f t="shared" si="335"/>
        <v>1</v>
      </c>
      <c r="CC191" s="2">
        <f t="shared" si="336"/>
        <v>0</v>
      </c>
      <c r="CD191" s="2">
        <f t="shared" si="337"/>
        <v>0</v>
      </c>
      <c r="CE191" s="2">
        <f t="shared" si="338"/>
        <v>0</v>
      </c>
      <c r="CF191" s="2">
        <f t="shared" si="339"/>
        <v>0</v>
      </c>
      <c r="CG191" s="2">
        <f t="shared" si="340"/>
        <v>0</v>
      </c>
      <c r="CH191" s="2">
        <f t="shared" si="341"/>
        <v>1</v>
      </c>
      <c r="CI191" s="2">
        <f t="shared" si="342"/>
        <v>0</v>
      </c>
      <c r="CJ191" s="2">
        <f t="shared" si="343"/>
        <v>0</v>
      </c>
      <c r="CK191" s="2">
        <f t="shared" si="344"/>
        <v>0</v>
      </c>
      <c r="CL191" s="2">
        <f t="shared" si="345"/>
        <v>1</v>
      </c>
      <c r="CM191" s="2">
        <f t="shared" si="346"/>
        <v>0</v>
      </c>
      <c r="CN191" s="2">
        <f t="shared" si="347"/>
        <v>0</v>
      </c>
      <c r="CO191" s="2">
        <f t="shared" si="348"/>
        <v>0</v>
      </c>
      <c r="CP191" s="2">
        <f t="shared" si="349"/>
        <v>0</v>
      </c>
      <c r="CQ191" s="2">
        <f t="shared" si="350"/>
        <v>0</v>
      </c>
      <c r="CR191" s="2">
        <f t="shared" si="351"/>
        <v>0</v>
      </c>
      <c r="CS191" s="2">
        <f t="shared" si="352"/>
        <v>0</v>
      </c>
      <c r="CT191" s="2">
        <f t="shared" si="353"/>
        <v>0</v>
      </c>
      <c r="CU191" s="2">
        <f t="shared" si="354"/>
        <v>0</v>
      </c>
      <c r="CV191" s="2">
        <f t="shared" si="355"/>
        <v>0</v>
      </c>
      <c r="CW191" s="2">
        <f t="shared" si="356"/>
        <v>0</v>
      </c>
      <c r="CX191" s="2">
        <f t="shared" si="357"/>
        <v>0</v>
      </c>
      <c r="CY191" s="2">
        <f t="shared" si="358"/>
        <v>0</v>
      </c>
      <c r="CZ191" s="2">
        <f t="shared" si="359"/>
        <v>1</v>
      </c>
    </row>
    <row r="192" spans="1:104" ht="82.8" x14ac:dyDescent="0.3">
      <c r="A192" s="2" t="s">
        <v>749</v>
      </c>
      <c r="B192" s="2" t="s">
        <v>774</v>
      </c>
      <c r="C192" s="2" t="s">
        <v>735</v>
      </c>
      <c r="D192" s="2" t="s">
        <v>758</v>
      </c>
      <c r="E192" s="2" t="s">
        <v>747</v>
      </c>
      <c r="F192" s="2">
        <f t="shared" si="488"/>
        <v>1</v>
      </c>
      <c r="G192" s="2">
        <f t="shared" si="489"/>
        <v>1</v>
      </c>
      <c r="H192" s="2">
        <f t="shared" si="490"/>
        <v>0</v>
      </c>
      <c r="I192" s="2">
        <f t="shared" si="491"/>
        <v>1</v>
      </c>
      <c r="J192" s="2">
        <f t="shared" si="492"/>
        <v>0</v>
      </c>
      <c r="K192" s="2">
        <f t="shared" si="493"/>
        <v>0</v>
      </c>
      <c r="L192" s="2">
        <f t="shared" si="494"/>
        <v>0</v>
      </c>
      <c r="M192" s="2">
        <f t="shared" si="495"/>
        <v>0</v>
      </c>
      <c r="N192" s="2" t="s">
        <v>519</v>
      </c>
      <c r="R192" s="2" t="s">
        <v>1067</v>
      </c>
      <c r="S192" s="2" t="s">
        <v>108</v>
      </c>
      <c r="V192" s="2" t="s">
        <v>1237</v>
      </c>
      <c r="Y192" s="2">
        <f t="shared" si="304"/>
        <v>1</v>
      </c>
      <c r="Z192" s="2">
        <f t="shared" si="305"/>
        <v>0</v>
      </c>
      <c r="AA192" s="2">
        <f t="shared" si="306"/>
        <v>0</v>
      </c>
      <c r="AB192" s="2">
        <f t="shared" si="307"/>
        <v>0</v>
      </c>
      <c r="AC192" s="2">
        <f t="shared" si="308"/>
        <v>1</v>
      </c>
      <c r="AD192" s="2">
        <f t="shared" si="496"/>
        <v>0</v>
      </c>
      <c r="AE192" s="2">
        <f t="shared" si="309"/>
        <v>0</v>
      </c>
      <c r="AF192" s="2">
        <f t="shared" si="497"/>
        <v>0</v>
      </c>
      <c r="AG192" s="2">
        <f t="shared" si="498"/>
        <v>0</v>
      </c>
      <c r="AH192" s="2">
        <f t="shared" si="499"/>
        <v>0</v>
      </c>
      <c r="AI192" s="2">
        <f t="shared" si="500"/>
        <v>0</v>
      </c>
      <c r="AJ192" s="2">
        <f t="shared" si="501"/>
        <v>0</v>
      </c>
      <c r="AK192" s="2">
        <f t="shared" si="502"/>
        <v>0</v>
      </c>
      <c r="AL192" s="2">
        <f t="shared" si="503"/>
        <v>0</v>
      </c>
      <c r="AM192" s="2">
        <f t="shared" si="504"/>
        <v>0</v>
      </c>
      <c r="AN192" s="2">
        <f t="shared" si="505"/>
        <v>0</v>
      </c>
      <c r="AO192" s="2">
        <f t="shared" si="506"/>
        <v>0</v>
      </c>
      <c r="AP192" s="2">
        <f t="shared" si="507"/>
        <v>0</v>
      </c>
      <c r="AQ192" s="2">
        <f t="shared" si="508"/>
        <v>0</v>
      </c>
      <c r="AR192" s="2">
        <f t="shared" si="509"/>
        <v>0</v>
      </c>
      <c r="AS192" s="2">
        <f t="shared" si="310"/>
        <v>0</v>
      </c>
      <c r="AT192" s="2">
        <f t="shared" si="510"/>
        <v>0</v>
      </c>
      <c r="AU192" s="2">
        <f t="shared" si="511"/>
        <v>0</v>
      </c>
      <c r="AV192" s="2">
        <f t="shared" si="512"/>
        <v>0</v>
      </c>
      <c r="AW192" s="2">
        <f t="shared" si="513"/>
        <v>0</v>
      </c>
      <c r="AX192" s="2">
        <f t="shared" si="514"/>
        <v>0</v>
      </c>
      <c r="AY192" s="2">
        <f t="shared" si="515"/>
        <v>0</v>
      </c>
      <c r="AZ192" s="2">
        <f t="shared" si="516"/>
        <v>0</v>
      </c>
      <c r="BA192" s="2">
        <f t="shared" si="517"/>
        <v>0</v>
      </c>
      <c r="BB192" s="2">
        <f t="shared" si="518"/>
        <v>0</v>
      </c>
      <c r="BC192" s="2">
        <f t="shared" si="519"/>
        <v>0</v>
      </c>
      <c r="BD192" s="2">
        <f t="shared" si="311"/>
        <v>0</v>
      </c>
      <c r="BE192" s="2">
        <f t="shared" si="312"/>
        <v>0</v>
      </c>
      <c r="BF192" s="2">
        <f t="shared" si="313"/>
        <v>0</v>
      </c>
      <c r="BG192" s="2">
        <f t="shared" si="314"/>
        <v>1</v>
      </c>
      <c r="BH192" s="2">
        <f t="shared" si="315"/>
        <v>1</v>
      </c>
      <c r="BI192" s="2">
        <f t="shared" si="316"/>
        <v>0</v>
      </c>
      <c r="BJ192" s="2">
        <f t="shared" si="317"/>
        <v>0</v>
      </c>
      <c r="BK192" s="2">
        <f t="shared" si="318"/>
        <v>0</v>
      </c>
      <c r="BL192" s="2">
        <f t="shared" si="319"/>
        <v>0</v>
      </c>
      <c r="BM192" s="2">
        <f t="shared" si="320"/>
        <v>0</v>
      </c>
      <c r="BN192" s="2">
        <f t="shared" si="321"/>
        <v>0</v>
      </c>
      <c r="BO192" s="2">
        <f t="shared" si="322"/>
        <v>0</v>
      </c>
      <c r="BP192" s="2">
        <f t="shared" si="323"/>
        <v>0</v>
      </c>
      <c r="BQ192" s="2">
        <f t="shared" si="324"/>
        <v>0</v>
      </c>
      <c r="BR192" s="2">
        <f t="shared" si="325"/>
        <v>0</v>
      </c>
      <c r="BS192" s="2">
        <f t="shared" si="326"/>
        <v>0</v>
      </c>
      <c r="BT192" s="2">
        <f t="shared" si="327"/>
        <v>0</v>
      </c>
      <c r="BU192" s="2">
        <f t="shared" si="328"/>
        <v>0</v>
      </c>
      <c r="BV192" s="2">
        <f t="shared" si="329"/>
        <v>0</v>
      </c>
      <c r="BW192" s="2">
        <f t="shared" si="330"/>
        <v>0</v>
      </c>
      <c r="BX192" s="2">
        <f t="shared" si="331"/>
        <v>0</v>
      </c>
      <c r="BY192" s="2">
        <f t="shared" si="332"/>
        <v>0</v>
      </c>
      <c r="BZ192" s="2">
        <f t="shared" si="333"/>
        <v>0</v>
      </c>
      <c r="CA192" s="2">
        <f t="shared" si="334"/>
        <v>0</v>
      </c>
      <c r="CB192" s="2">
        <f t="shared" si="335"/>
        <v>0</v>
      </c>
      <c r="CC192" s="2">
        <f t="shared" si="336"/>
        <v>0</v>
      </c>
      <c r="CD192" s="2">
        <f t="shared" si="337"/>
        <v>0</v>
      </c>
      <c r="CE192" s="2">
        <f t="shared" si="338"/>
        <v>0</v>
      </c>
      <c r="CF192" s="2">
        <f t="shared" si="339"/>
        <v>0</v>
      </c>
      <c r="CG192" s="2">
        <f t="shared" si="340"/>
        <v>0</v>
      </c>
      <c r="CH192" s="2">
        <f t="shared" si="341"/>
        <v>0</v>
      </c>
      <c r="CI192" s="2">
        <f t="shared" si="342"/>
        <v>0</v>
      </c>
      <c r="CJ192" s="2">
        <f t="shared" si="343"/>
        <v>0</v>
      </c>
      <c r="CK192" s="2">
        <f t="shared" si="344"/>
        <v>0</v>
      </c>
      <c r="CL192" s="2">
        <f t="shared" si="345"/>
        <v>1</v>
      </c>
      <c r="CM192" s="2">
        <f t="shared" si="346"/>
        <v>0</v>
      </c>
      <c r="CN192" s="2">
        <f t="shared" si="347"/>
        <v>0</v>
      </c>
      <c r="CO192" s="2">
        <f t="shared" si="348"/>
        <v>0</v>
      </c>
      <c r="CP192" s="2">
        <f t="shared" si="349"/>
        <v>0</v>
      </c>
      <c r="CQ192" s="2">
        <f t="shared" si="350"/>
        <v>0</v>
      </c>
      <c r="CR192" s="2">
        <f t="shared" si="351"/>
        <v>0</v>
      </c>
      <c r="CS192" s="2">
        <f t="shared" si="352"/>
        <v>0</v>
      </c>
      <c r="CT192" s="2">
        <f t="shared" si="353"/>
        <v>0</v>
      </c>
      <c r="CU192" s="2">
        <f t="shared" si="354"/>
        <v>1</v>
      </c>
      <c r="CV192" s="2">
        <f t="shared" si="355"/>
        <v>1</v>
      </c>
      <c r="CW192" s="2">
        <f t="shared" si="356"/>
        <v>0</v>
      </c>
      <c r="CX192" s="2">
        <f t="shared" si="357"/>
        <v>0</v>
      </c>
      <c r="CY192" s="2">
        <f t="shared" si="358"/>
        <v>0</v>
      </c>
      <c r="CZ192" s="2">
        <f t="shared" si="359"/>
        <v>0</v>
      </c>
    </row>
    <row r="193" spans="1:104" ht="96.6" x14ac:dyDescent="0.3">
      <c r="A193" s="2" t="s">
        <v>750</v>
      </c>
      <c r="B193" s="2" t="s">
        <v>775</v>
      </c>
      <c r="C193" s="2" t="s">
        <v>735</v>
      </c>
      <c r="D193" s="2" t="s">
        <v>760</v>
      </c>
      <c r="E193" s="2" t="s">
        <v>747</v>
      </c>
      <c r="F193" s="2">
        <f t="shared" si="488"/>
        <v>1</v>
      </c>
      <c r="G193" s="2">
        <f t="shared" si="489"/>
        <v>1</v>
      </c>
      <c r="H193" s="2">
        <f t="shared" si="490"/>
        <v>0</v>
      </c>
      <c r="I193" s="2">
        <f t="shared" si="491"/>
        <v>1</v>
      </c>
      <c r="J193" s="2">
        <f t="shared" si="492"/>
        <v>0</v>
      </c>
      <c r="K193" s="2">
        <f t="shared" si="493"/>
        <v>0</v>
      </c>
      <c r="L193" s="2">
        <f t="shared" si="494"/>
        <v>0</v>
      </c>
      <c r="M193" s="2">
        <f t="shared" si="495"/>
        <v>0</v>
      </c>
      <c r="N193" s="2" t="s">
        <v>44</v>
      </c>
      <c r="O193" s="2" t="s">
        <v>24</v>
      </c>
      <c r="R193" s="2" t="s">
        <v>140</v>
      </c>
      <c r="S193" s="2" t="s">
        <v>63</v>
      </c>
      <c r="T193" s="2" t="s">
        <v>68</v>
      </c>
      <c r="U193" s="2" t="s">
        <v>131</v>
      </c>
      <c r="V193" s="2" t="s">
        <v>1239</v>
      </c>
      <c r="W193" s="2" t="s">
        <v>81</v>
      </c>
      <c r="X193" s="2" t="s">
        <v>120</v>
      </c>
      <c r="Y193" s="2">
        <f t="shared" si="304"/>
        <v>1</v>
      </c>
      <c r="Z193" s="2">
        <f t="shared" si="305"/>
        <v>1</v>
      </c>
      <c r="AA193" s="2">
        <f t="shared" si="306"/>
        <v>0</v>
      </c>
      <c r="AB193" s="2">
        <f t="shared" si="307"/>
        <v>0</v>
      </c>
      <c r="AC193" s="2">
        <f t="shared" si="308"/>
        <v>1</v>
      </c>
      <c r="AD193" s="2">
        <f t="shared" si="496"/>
        <v>1</v>
      </c>
      <c r="AE193" s="2">
        <f t="shared" si="309"/>
        <v>1</v>
      </c>
      <c r="AF193" s="2">
        <f t="shared" si="497"/>
        <v>0</v>
      </c>
      <c r="AG193" s="2">
        <f t="shared" si="498"/>
        <v>0</v>
      </c>
      <c r="AH193" s="2">
        <f t="shared" si="499"/>
        <v>0</v>
      </c>
      <c r="AI193" s="2">
        <f t="shared" si="500"/>
        <v>1</v>
      </c>
      <c r="AJ193" s="2">
        <f t="shared" si="501"/>
        <v>0</v>
      </c>
      <c r="AK193" s="2">
        <f t="shared" si="502"/>
        <v>0</v>
      </c>
      <c r="AL193" s="2">
        <f t="shared" si="503"/>
        <v>0</v>
      </c>
      <c r="AM193" s="2">
        <f t="shared" si="504"/>
        <v>1</v>
      </c>
      <c r="AN193" s="2">
        <f t="shared" si="505"/>
        <v>0</v>
      </c>
      <c r="AO193" s="2">
        <f t="shared" si="506"/>
        <v>0</v>
      </c>
      <c r="AP193" s="2">
        <f t="shared" si="507"/>
        <v>1</v>
      </c>
      <c r="AQ193" s="2">
        <f t="shared" si="508"/>
        <v>0</v>
      </c>
      <c r="AR193" s="2">
        <f t="shared" si="509"/>
        <v>0</v>
      </c>
      <c r="AS193" s="2">
        <f t="shared" si="310"/>
        <v>0</v>
      </c>
      <c r="AT193" s="2">
        <f t="shared" si="510"/>
        <v>1</v>
      </c>
      <c r="AU193" s="2">
        <f t="shared" si="511"/>
        <v>0</v>
      </c>
      <c r="AV193" s="2">
        <f t="shared" si="512"/>
        <v>0</v>
      </c>
      <c r="AW193" s="2">
        <f t="shared" si="513"/>
        <v>0</v>
      </c>
      <c r="AX193" s="2">
        <f t="shared" si="514"/>
        <v>1</v>
      </c>
      <c r="AY193" s="2">
        <f t="shared" si="515"/>
        <v>0</v>
      </c>
      <c r="AZ193" s="2">
        <f t="shared" si="516"/>
        <v>0</v>
      </c>
      <c r="BA193" s="2">
        <f t="shared" si="517"/>
        <v>0</v>
      </c>
      <c r="BB193" s="2">
        <f t="shared" si="518"/>
        <v>0</v>
      </c>
      <c r="BC193" s="2">
        <f t="shared" si="519"/>
        <v>1</v>
      </c>
      <c r="BD193" s="2">
        <f t="shared" si="311"/>
        <v>0</v>
      </c>
      <c r="BE193" s="2">
        <f t="shared" si="312"/>
        <v>0</v>
      </c>
      <c r="BF193" s="2">
        <f t="shared" si="313"/>
        <v>0</v>
      </c>
      <c r="BG193" s="2">
        <f t="shared" si="314"/>
        <v>0</v>
      </c>
      <c r="BH193" s="2">
        <f t="shared" si="315"/>
        <v>1</v>
      </c>
      <c r="BI193" s="2">
        <f t="shared" si="316"/>
        <v>0</v>
      </c>
      <c r="BJ193" s="2">
        <f t="shared" si="317"/>
        <v>0</v>
      </c>
      <c r="BK193" s="2">
        <f t="shared" si="318"/>
        <v>0</v>
      </c>
      <c r="BL193" s="2">
        <f t="shared" si="319"/>
        <v>0</v>
      </c>
      <c r="BM193" s="2">
        <f t="shared" si="320"/>
        <v>0</v>
      </c>
      <c r="BN193" s="2">
        <f t="shared" si="321"/>
        <v>0</v>
      </c>
      <c r="BO193" s="2">
        <f t="shared" si="322"/>
        <v>0</v>
      </c>
      <c r="BP193" s="2">
        <f t="shared" si="323"/>
        <v>0</v>
      </c>
      <c r="BQ193" s="2">
        <f t="shared" si="324"/>
        <v>0</v>
      </c>
      <c r="BR193" s="2">
        <f t="shared" si="325"/>
        <v>0</v>
      </c>
      <c r="BS193" s="2">
        <f t="shared" si="326"/>
        <v>0</v>
      </c>
      <c r="BT193" s="2">
        <f t="shared" si="327"/>
        <v>0</v>
      </c>
      <c r="BU193" s="2">
        <f t="shared" si="328"/>
        <v>0</v>
      </c>
      <c r="BV193" s="2">
        <f t="shared" si="329"/>
        <v>0</v>
      </c>
      <c r="BW193" s="2">
        <f t="shared" si="330"/>
        <v>0</v>
      </c>
      <c r="BX193" s="2">
        <f t="shared" si="331"/>
        <v>0</v>
      </c>
      <c r="BY193" s="2">
        <f t="shared" si="332"/>
        <v>0</v>
      </c>
      <c r="BZ193" s="2">
        <f t="shared" si="333"/>
        <v>0</v>
      </c>
      <c r="CA193" s="2">
        <f t="shared" si="334"/>
        <v>0</v>
      </c>
      <c r="CB193" s="2">
        <f t="shared" si="335"/>
        <v>1</v>
      </c>
      <c r="CC193" s="2">
        <f t="shared" si="336"/>
        <v>0</v>
      </c>
      <c r="CD193" s="2">
        <f t="shared" si="337"/>
        <v>0</v>
      </c>
      <c r="CE193" s="2">
        <f t="shared" si="338"/>
        <v>0</v>
      </c>
      <c r="CF193" s="2">
        <f t="shared" si="339"/>
        <v>0</v>
      </c>
      <c r="CG193" s="2">
        <f t="shared" si="340"/>
        <v>0</v>
      </c>
      <c r="CH193" s="2">
        <f t="shared" si="341"/>
        <v>1</v>
      </c>
      <c r="CI193" s="2">
        <f t="shared" si="342"/>
        <v>0</v>
      </c>
      <c r="CJ193" s="2">
        <f t="shared" si="343"/>
        <v>0</v>
      </c>
      <c r="CK193" s="2">
        <f t="shared" si="344"/>
        <v>0</v>
      </c>
      <c r="CL193" s="2">
        <f t="shared" si="345"/>
        <v>1</v>
      </c>
      <c r="CM193" s="2">
        <f t="shared" si="346"/>
        <v>0</v>
      </c>
      <c r="CN193" s="2">
        <f t="shared" si="347"/>
        <v>0</v>
      </c>
      <c r="CO193" s="2">
        <f t="shared" si="348"/>
        <v>0</v>
      </c>
      <c r="CP193" s="2">
        <f t="shared" si="349"/>
        <v>0</v>
      </c>
      <c r="CQ193" s="2">
        <f t="shared" si="350"/>
        <v>0</v>
      </c>
      <c r="CR193" s="2">
        <f t="shared" si="351"/>
        <v>0</v>
      </c>
      <c r="CS193" s="2">
        <f t="shared" si="352"/>
        <v>0</v>
      </c>
      <c r="CT193" s="2">
        <f t="shared" si="353"/>
        <v>0</v>
      </c>
      <c r="CU193" s="2">
        <f t="shared" si="354"/>
        <v>0</v>
      </c>
      <c r="CV193" s="2">
        <f t="shared" si="355"/>
        <v>0</v>
      </c>
      <c r="CW193" s="2">
        <f t="shared" si="356"/>
        <v>0</v>
      </c>
      <c r="CX193" s="2">
        <f t="shared" si="357"/>
        <v>0</v>
      </c>
      <c r="CY193" s="2">
        <f t="shared" si="358"/>
        <v>0</v>
      </c>
      <c r="CZ193" s="2">
        <f t="shared" si="359"/>
        <v>1</v>
      </c>
    </row>
    <row r="194" spans="1:104" ht="82.8" x14ac:dyDescent="0.3">
      <c r="A194" s="2" t="s">
        <v>751</v>
      </c>
      <c r="B194" s="2" t="s">
        <v>776</v>
      </c>
      <c r="C194" s="2" t="s">
        <v>735</v>
      </c>
      <c r="D194" s="2" t="s">
        <v>759</v>
      </c>
      <c r="E194" s="2" t="s">
        <v>747</v>
      </c>
      <c r="F194" s="2">
        <f t="shared" si="488"/>
        <v>1</v>
      </c>
      <c r="G194" s="2">
        <f t="shared" si="489"/>
        <v>1</v>
      </c>
      <c r="H194" s="2">
        <f t="shared" si="490"/>
        <v>0</v>
      </c>
      <c r="I194" s="2">
        <f t="shared" si="491"/>
        <v>1</v>
      </c>
      <c r="J194" s="2">
        <f t="shared" si="492"/>
        <v>0</v>
      </c>
      <c r="K194" s="2">
        <f t="shared" si="493"/>
        <v>0</v>
      </c>
      <c r="L194" s="2">
        <f t="shared" si="494"/>
        <v>0</v>
      </c>
      <c r="M194" s="2">
        <f t="shared" si="495"/>
        <v>0</v>
      </c>
      <c r="N194" s="2" t="s">
        <v>519</v>
      </c>
      <c r="R194" s="2" t="s">
        <v>1067</v>
      </c>
      <c r="S194" s="2" t="s">
        <v>108</v>
      </c>
      <c r="V194" s="2" t="s">
        <v>1237</v>
      </c>
      <c r="Y194" s="2">
        <f t="shared" ref="Y194:Y257" si="584">IF(N194&lt;&gt;"", 1, 0)</f>
        <v>1</v>
      </c>
      <c r="Z194" s="2">
        <f t="shared" ref="Z194:Z257" si="585">IF(O194&lt;&gt;"", 1, 0)</f>
        <v>0</v>
      </c>
      <c r="AA194" s="2">
        <f t="shared" ref="AA194:AA257" si="586">IF(P194&lt;&gt;"", 1, 0)</f>
        <v>0</v>
      </c>
      <c r="AB194" s="2">
        <f t="shared" ref="AB194:AB257" si="587">IF(Q194&lt;&gt;"", 1, 0)</f>
        <v>0</v>
      </c>
      <c r="AC194" s="2">
        <f t="shared" ref="AC194:AC257" si="588">IF(R194&lt;&gt;"", 1, 0)</f>
        <v>1</v>
      </c>
      <c r="AD194" s="2">
        <f t="shared" si="496"/>
        <v>0</v>
      </c>
      <c r="AE194" s="2">
        <f t="shared" si="309"/>
        <v>0</v>
      </c>
      <c r="AF194" s="2">
        <f t="shared" si="497"/>
        <v>0</v>
      </c>
      <c r="AG194" s="2">
        <f t="shared" si="498"/>
        <v>0</v>
      </c>
      <c r="AH194" s="2">
        <f t="shared" si="499"/>
        <v>0</v>
      </c>
      <c r="AI194" s="2">
        <f t="shared" si="500"/>
        <v>0</v>
      </c>
      <c r="AJ194" s="2">
        <f t="shared" si="501"/>
        <v>0</v>
      </c>
      <c r="AK194" s="2">
        <f t="shared" si="502"/>
        <v>0</v>
      </c>
      <c r="AL194" s="2">
        <f t="shared" si="503"/>
        <v>0</v>
      </c>
      <c r="AM194" s="2">
        <f t="shared" si="504"/>
        <v>0</v>
      </c>
      <c r="AN194" s="2">
        <f t="shared" si="505"/>
        <v>0</v>
      </c>
      <c r="AO194" s="2">
        <f t="shared" si="506"/>
        <v>0</v>
      </c>
      <c r="AP194" s="2">
        <f t="shared" si="507"/>
        <v>0</v>
      </c>
      <c r="AQ194" s="2">
        <f t="shared" si="508"/>
        <v>0</v>
      </c>
      <c r="AR194" s="2">
        <f t="shared" si="509"/>
        <v>0</v>
      </c>
      <c r="AS194" s="2">
        <f t="shared" si="310"/>
        <v>0</v>
      </c>
      <c r="AT194" s="2">
        <f t="shared" si="510"/>
        <v>0</v>
      </c>
      <c r="AU194" s="2">
        <f t="shared" si="511"/>
        <v>0</v>
      </c>
      <c r="AV194" s="2">
        <f t="shared" si="512"/>
        <v>0</v>
      </c>
      <c r="AW194" s="2">
        <f t="shared" si="513"/>
        <v>0</v>
      </c>
      <c r="AX194" s="2">
        <f t="shared" si="514"/>
        <v>0</v>
      </c>
      <c r="AY194" s="2">
        <f t="shared" si="515"/>
        <v>0</v>
      </c>
      <c r="AZ194" s="2">
        <f t="shared" si="516"/>
        <v>0</v>
      </c>
      <c r="BA194" s="2">
        <f t="shared" si="517"/>
        <v>0</v>
      </c>
      <c r="BB194" s="2">
        <f t="shared" si="518"/>
        <v>0</v>
      </c>
      <c r="BC194" s="2">
        <f t="shared" si="519"/>
        <v>0</v>
      </c>
      <c r="BD194" s="2">
        <f t="shared" si="311"/>
        <v>0</v>
      </c>
      <c r="BE194" s="2">
        <f t="shared" si="312"/>
        <v>0</v>
      </c>
      <c r="BF194" s="2">
        <f t="shared" si="313"/>
        <v>0</v>
      </c>
      <c r="BG194" s="2">
        <f t="shared" si="314"/>
        <v>1</v>
      </c>
      <c r="BH194" s="2">
        <f t="shared" si="315"/>
        <v>1</v>
      </c>
      <c r="BI194" s="2">
        <f t="shared" si="316"/>
        <v>0</v>
      </c>
      <c r="BJ194" s="2">
        <f t="shared" si="317"/>
        <v>0</v>
      </c>
      <c r="BK194" s="2">
        <f t="shared" si="318"/>
        <v>0</v>
      </c>
      <c r="BL194" s="2">
        <f t="shared" si="319"/>
        <v>0</v>
      </c>
      <c r="BM194" s="2">
        <f t="shared" si="320"/>
        <v>0</v>
      </c>
      <c r="BN194" s="2">
        <f t="shared" si="321"/>
        <v>0</v>
      </c>
      <c r="BO194" s="2">
        <f t="shared" si="322"/>
        <v>0</v>
      </c>
      <c r="BP194" s="2">
        <f t="shared" si="323"/>
        <v>0</v>
      </c>
      <c r="BQ194" s="2">
        <f t="shared" si="324"/>
        <v>0</v>
      </c>
      <c r="BR194" s="2">
        <f t="shared" si="325"/>
        <v>0</v>
      </c>
      <c r="BS194" s="2">
        <f t="shared" si="326"/>
        <v>0</v>
      </c>
      <c r="BT194" s="2">
        <f t="shared" si="327"/>
        <v>0</v>
      </c>
      <c r="BU194" s="2">
        <f t="shared" si="328"/>
        <v>0</v>
      </c>
      <c r="BV194" s="2">
        <f t="shared" si="329"/>
        <v>0</v>
      </c>
      <c r="BW194" s="2">
        <f t="shared" si="330"/>
        <v>0</v>
      </c>
      <c r="BX194" s="2">
        <f t="shared" si="331"/>
        <v>0</v>
      </c>
      <c r="BY194" s="2">
        <f t="shared" si="332"/>
        <v>0</v>
      </c>
      <c r="BZ194" s="2">
        <f t="shared" si="333"/>
        <v>0</v>
      </c>
      <c r="CA194" s="2">
        <f t="shared" si="334"/>
        <v>0</v>
      </c>
      <c r="CB194" s="2">
        <f t="shared" si="335"/>
        <v>0</v>
      </c>
      <c r="CC194" s="2">
        <f t="shared" si="336"/>
        <v>0</v>
      </c>
      <c r="CD194" s="2">
        <f t="shared" si="337"/>
        <v>0</v>
      </c>
      <c r="CE194" s="2">
        <f t="shared" si="338"/>
        <v>0</v>
      </c>
      <c r="CF194" s="2">
        <f t="shared" si="339"/>
        <v>0</v>
      </c>
      <c r="CG194" s="2">
        <f t="shared" si="340"/>
        <v>0</v>
      </c>
      <c r="CH194" s="2">
        <f t="shared" si="341"/>
        <v>0</v>
      </c>
      <c r="CI194" s="2">
        <f t="shared" si="342"/>
        <v>0</v>
      </c>
      <c r="CJ194" s="2">
        <f t="shared" si="343"/>
        <v>0</v>
      </c>
      <c r="CK194" s="2">
        <f t="shared" si="344"/>
        <v>0</v>
      </c>
      <c r="CL194" s="2">
        <f t="shared" si="345"/>
        <v>1</v>
      </c>
      <c r="CM194" s="2">
        <f t="shared" si="346"/>
        <v>0</v>
      </c>
      <c r="CN194" s="2">
        <f t="shared" si="347"/>
        <v>0</v>
      </c>
      <c r="CO194" s="2">
        <f t="shared" si="348"/>
        <v>0</v>
      </c>
      <c r="CP194" s="2">
        <f t="shared" si="349"/>
        <v>0</v>
      </c>
      <c r="CQ194" s="2">
        <f t="shared" si="350"/>
        <v>0</v>
      </c>
      <c r="CR194" s="2">
        <f t="shared" si="351"/>
        <v>0</v>
      </c>
      <c r="CS194" s="2">
        <f t="shared" si="352"/>
        <v>0</v>
      </c>
      <c r="CT194" s="2">
        <f t="shared" si="353"/>
        <v>0</v>
      </c>
      <c r="CU194" s="2">
        <f t="shared" si="354"/>
        <v>1</v>
      </c>
      <c r="CV194" s="2">
        <f t="shared" si="355"/>
        <v>1</v>
      </c>
      <c r="CW194" s="2">
        <f t="shared" si="356"/>
        <v>0</v>
      </c>
      <c r="CX194" s="2">
        <f t="shared" si="357"/>
        <v>0</v>
      </c>
      <c r="CY194" s="2">
        <f t="shared" si="358"/>
        <v>0</v>
      </c>
      <c r="CZ194" s="2">
        <f t="shared" si="359"/>
        <v>0</v>
      </c>
    </row>
    <row r="195" spans="1:104" ht="55.2" x14ac:dyDescent="0.3">
      <c r="A195" s="2" t="s">
        <v>761</v>
      </c>
      <c r="B195" s="2" t="s">
        <v>777</v>
      </c>
      <c r="C195" s="2" t="s">
        <v>735</v>
      </c>
      <c r="D195" s="2">
        <v>31</v>
      </c>
      <c r="E195" s="2" t="s">
        <v>5</v>
      </c>
      <c r="F195" s="2">
        <f t="shared" si="488"/>
        <v>1</v>
      </c>
      <c r="G195" s="2">
        <f t="shared" si="489"/>
        <v>0</v>
      </c>
      <c r="H195" s="2">
        <f t="shared" si="490"/>
        <v>0</v>
      </c>
      <c r="I195" s="2">
        <f t="shared" si="491"/>
        <v>0</v>
      </c>
      <c r="J195" s="2">
        <f t="shared" si="492"/>
        <v>0</v>
      </c>
      <c r="K195" s="2">
        <f t="shared" si="493"/>
        <v>0</v>
      </c>
      <c r="L195" s="2">
        <f t="shared" si="494"/>
        <v>0</v>
      </c>
      <c r="M195" s="2">
        <f t="shared" si="495"/>
        <v>0</v>
      </c>
      <c r="N195" s="2" t="s">
        <v>762</v>
      </c>
      <c r="P195" s="2" t="s">
        <v>28</v>
      </c>
      <c r="R195" s="2" t="s">
        <v>148</v>
      </c>
      <c r="S195" s="2" t="s">
        <v>108</v>
      </c>
      <c r="V195" s="2" t="s">
        <v>1239</v>
      </c>
      <c r="W195" s="2" t="s">
        <v>81</v>
      </c>
      <c r="X195" s="2" t="s">
        <v>87</v>
      </c>
      <c r="Y195" s="2">
        <f t="shared" si="584"/>
        <v>1</v>
      </c>
      <c r="Z195" s="2">
        <f t="shared" si="585"/>
        <v>0</v>
      </c>
      <c r="AA195" s="2">
        <f t="shared" si="586"/>
        <v>1</v>
      </c>
      <c r="AB195" s="2">
        <f t="shared" si="587"/>
        <v>0</v>
      </c>
      <c r="AC195" s="2">
        <f t="shared" si="588"/>
        <v>1</v>
      </c>
      <c r="AD195" s="2">
        <f t="shared" si="496"/>
        <v>0</v>
      </c>
      <c r="AE195" s="2">
        <f t="shared" ref="AE195:AE258" si="589">IF(V195="Strong", 1, 0)</f>
        <v>1</v>
      </c>
      <c r="AF195" s="2">
        <f t="shared" si="497"/>
        <v>0</v>
      </c>
      <c r="AG195" s="2">
        <f t="shared" si="498"/>
        <v>0</v>
      </c>
      <c r="AH195" s="2">
        <f t="shared" si="499"/>
        <v>0</v>
      </c>
      <c r="AI195" s="2">
        <f t="shared" si="500"/>
        <v>0</v>
      </c>
      <c r="AJ195" s="2">
        <f t="shared" si="501"/>
        <v>0</v>
      </c>
      <c r="AK195" s="2">
        <f t="shared" si="502"/>
        <v>0</v>
      </c>
      <c r="AL195" s="2">
        <f t="shared" si="503"/>
        <v>0</v>
      </c>
      <c r="AM195" s="2">
        <f t="shared" si="504"/>
        <v>0</v>
      </c>
      <c r="AN195" s="2">
        <f t="shared" si="505"/>
        <v>0</v>
      </c>
      <c r="AO195" s="2">
        <f t="shared" si="506"/>
        <v>0</v>
      </c>
      <c r="AP195" s="2">
        <f t="shared" si="507"/>
        <v>0</v>
      </c>
      <c r="AQ195" s="2">
        <f t="shared" si="508"/>
        <v>0</v>
      </c>
      <c r="AR195" s="2">
        <f t="shared" si="509"/>
        <v>0</v>
      </c>
      <c r="AS195" s="2">
        <f t="shared" ref="AS195:AS258" si="590">IF(ISNUMBER(SEARCH("goal compliance", W195)), 1, 0)</f>
        <v>0</v>
      </c>
      <c r="AT195" s="2">
        <f t="shared" si="510"/>
        <v>1</v>
      </c>
      <c r="AU195" s="2">
        <f t="shared" si="511"/>
        <v>0</v>
      </c>
      <c r="AV195" s="2">
        <f t="shared" si="512"/>
        <v>0</v>
      </c>
      <c r="AW195" s="2">
        <f t="shared" si="513"/>
        <v>0</v>
      </c>
      <c r="AX195" s="2">
        <f t="shared" si="514"/>
        <v>0</v>
      </c>
      <c r="AY195" s="2">
        <f t="shared" si="515"/>
        <v>0</v>
      </c>
      <c r="AZ195" s="2">
        <f t="shared" si="516"/>
        <v>1</v>
      </c>
      <c r="BA195" s="2">
        <f t="shared" si="517"/>
        <v>0</v>
      </c>
      <c r="BB195" s="2">
        <f t="shared" si="518"/>
        <v>0</v>
      </c>
      <c r="BC195" s="2">
        <f t="shared" si="519"/>
        <v>0</v>
      </c>
      <c r="BD195" s="2">
        <f t="shared" ref="BD195:BD258" si="591">IF(ISNUMBER(SEARCH("mainstreaming", N195)), 1, 0)</f>
        <v>0</v>
      </c>
      <c r="BE195" s="2">
        <f t="shared" ref="BE195:BE258" si="592">IF(ISNUMBER(SEARCH("Information exchange", N195)), 1, 0)</f>
        <v>0</v>
      </c>
      <c r="BF195" s="2">
        <f t="shared" ref="BF195:BF258" si="593">IF(ISNUMBER(SEARCH("Register", N195)), 1, 0)</f>
        <v>0</v>
      </c>
      <c r="BG195" s="2">
        <f t="shared" ref="BG195:BG258" si="594">IF(ISNUMBER(SEARCH("Permission/right (public)", N195)), 1, 0)</f>
        <v>1</v>
      </c>
      <c r="BH195" s="2">
        <f t="shared" ref="BH195:BH258" si="595">IF(ISNUMBER(SEARCH("Obligation (public)", N195)), 1, 0)</f>
        <v>1</v>
      </c>
      <c r="BI195" s="2">
        <f t="shared" ref="BI195:BI258" si="596">IF(ISNUMBER(SEARCH("Quota regulation (public)", N195)), 1, 0)</f>
        <v>0</v>
      </c>
      <c r="BJ195" s="2">
        <f t="shared" ref="BJ195:BJ258" si="597">IF(ISNUMBER(SEARCH("EMAS or similar (obligatory, public)", N195)), 1, 0)</f>
        <v>0</v>
      </c>
      <c r="BK195" s="2">
        <f t="shared" ref="BK195:BK258" si="598">IF(ISNUMBER(SEARCH("Reporting, obligatory (public)", N195)), 1, 0)</f>
        <v>0</v>
      </c>
      <c r="BL195" s="2">
        <f t="shared" ref="BL195:BL258" si="599">IF(ISNUMBER(SEARCH("Readjustment", N195)), 1, 0)</f>
        <v>0</v>
      </c>
      <c r="BM195" s="2">
        <f t="shared" ref="BM195:BM258" si="600">IF(ISNUMBER(SEARCH("Multi-Level", N195)), 1, 0)</f>
        <v>1</v>
      </c>
      <c r="BN195" s="2">
        <f t="shared" ref="BN195:BN258" si="601">IF(ISNUMBER(SEARCH("GHG reduction targets and paths", N195)), 1, 0)</f>
        <v>0</v>
      </c>
      <c r="BO195" s="2">
        <f t="shared" ref="BO195:BO258" si="602">IF(ISNUMBER(SEARCH("Other targets and paths", N195)), 1, 0)</f>
        <v>0</v>
      </c>
      <c r="BP195" s="2">
        <f t="shared" ref="BP195:BP258" si="603">IF(ISNUMBER(SEARCH("Government planning", N195)), 1, 0)</f>
        <v>0</v>
      </c>
      <c r="BQ195" s="2">
        <f t="shared" ref="BQ195:BQ258" si="604">IF(ISNUMBER(SEARCH("Reporting, voluntary (private)", P195)), 1, 0)</f>
        <v>0</v>
      </c>
      <c r="BR195" s="2">
        <f t="shared" ref="BR195:BR258" si="605">IF(ISNUMBER(SEARCH("Research, data, consulting, information, digital tools, education", P195)), 1, 0)</f>
        <v>0</v>
      </c>
      <c r="BS195" s="2">
        <f t="shared" ref="BS195:BS258" si="606">IF(ISNUMBER(SEARCH("Dialogue, networks, participation", P195)), 1, 0)</f>
        <v>0</v>
      </c>
      <c r="BT195" s="2">
        <f t="shared" ref="BT195:BT258" si="607">IF(ISNUMBER(SEARCH("Labels and certificates (voluntary)", P195)), 1, 0)</f>
        <v>1</v>
      </c>
      <c r="BU195" s="2">
        <f t="shared" ref="BU195:BU258" si="608">IF(ISNUMBER(SEARCH("Allocation with fixed prices", Q195)), 1, 0)</f>
        <v>0</v>
      </c>
      <c r="BV195" s="2">
        <f t="shared" ref="BV195:BV258" si="609">IF(ISNUMBER(SEARCH("Free allocation", Q195)), 1, 0)</f>
        <v>0</v>
      </c>
      <c r="BW195" s="2">
        <f t="shared" ref="BW195:BW258" si="610">IF(ISNUMBER(SEARCH("Trade", Q195)), 1, 0)</f>
        <v>0</v>
      </c>
      <c r="BX195" s="2">
        <f t="shared" ref="BX195:BX258" si="611">IF(ISNUMBER(SEARCH("Auction", Q195)), 1, 0)</f>
        <v>0</v>
      </c>
      <c r="BY195" s="2">
        <f t="shared" ref="BY195:BY258" si="612">IF(ISNUMBER(SEARCH("Invitation of tenders", Q195)), 1, 0)</f>
        <v>0</v>
      </c>
      <c r="BZ195" s="2">
        <f t="shared" ref="BZ195:BZ258" si="613">IF(ISNUMBER(SEARCH("Subsidy (R&amp;D)", O195)), 1, 0)</f>
        <v>0</v>
      </c>
      <c r="CA195" s="2">
        <f t="shared" ref="CA195:CA258" si="614">IF(ISNUMBER(SEARCH("Subsidy (consumption, use &amp; other)", O195)), 1, 0)</f>
        <v>0</v>
      </c>
      <c r="CB195" s="2">
        <f t="shared" ref="CB195:CB258" si="615">IF(ISNUMBER(SEARCH("Subsidies (investment)", O195)), 1, 0)</f>
        <v>0</v>
      </c>
      <c r="CC195" s="2">
        <f t="shared" ref="CC195:CC258" si="616">IF(ISNUMBER(SEARCH("Contract research, panel of experts", O195)), 1, 0)</f>
        <v>0</v>
      </c>
      <c r="CD195" s="2">
        <f t="shared" ref="CD195:CD258" si="617">IF(ISNUMBER(SEARCH("Equity holdings", O195)), 1, 0)</f>
        <v>0</v>
      </c>
      <c r="CE195" s="2">
        <f t="shared" ref="CE195:CE258" si="618">IF(ISNUMBER(SEARCH("Loans", O195)), 1, 0)</f>
        <v>0</v>
      </c>
      <c r="CF195" s="2">
        <f t="shared" ref="CF195:CF258" si="619">IF(ISNUMBER(SEARCH("Conditional government spending", O195)), 1, 0)</f>
        <v>0</v>
      </c>
      <c r="CG195" s="2">
        <f t="shared" ref="CG195:CG258" si="620">IF(ISNUMBER(SEARCH("Levies and taxes", O195)), 1, 0)</f>
        <v>0</v>
      </c>
      <c r="CH195" s="2">
        <f t="shared" ref="CH195:CH258" si="621">IF(ISNUMBER(SEARCH("Permission/right (private)", R195)), 1, 0)</f>
        <v>1</v>
      </c>
      <c r="CI195" s="2">
        <f t="shared" ref="CI195:CI258" si="622">IF(ISNUMBER(SEARCH("Feed-in tariff", R195)), 1, 0)</f>
        <v>0</v>
      </c>
      <c r="CJ195" s="2">
        <f t="shared" ref="CJ195:CJ258" si="623">IF(ISNUMBER(SEARCH("Feed-in guarantee", R195)), 1, 0)</f>
        <v>0</v>
      </c>
      <c r="CK195" s="2">
        <f t="shared" ref="CK195:CK258" si="624">IF(ISNUMBER(SEARCH("Prohibition", R195)), 1, 0)</f>
        <v>0</v>
      </c>
      <c r="CL195" s="2">
        <f t="shared" ref="CL195:CL258" si="625">IF(ISNUMBER(SEARCH("Obligation (private, ", R195)), 1, 0)</f>
        <v>1</v>
      </c>
      <c r="CM195" s="2">
        <f t="shared" ref="CM195:CM258" si="626">IF(ISNUMBER(SEARCH("Price intervention (private)", R195)), 1, 0)</f>
        <v>0</v>
      </c>
      <c r="CN195" s="2">
        <f t="shared" ref="CN195:CN258" si="627">IF(ISNUMBER(SEARCH("Reporting, obligatory (private)", R195)), 1, 0)</f>
        <v>0</v>
      </c>
      <c r="CO195" s="2">
        <f t="shared" ref="CO195:CO258" si="628">IF(ISNUMBER(SEARCH("EMAS or similar (obligatory, private)", R195)), 1, 0)</f>
        <v>0</v>
      </c>
      <c r="CP195" s="2">
        <f t="shared" ref="CP195:CP258" si="629">IF(ISNUMBER(SEARCH("Implementation plans (obligatory, private)", R195)), 1, 0)</f>
        <v>0</v>
      </c>
      <c r="CQ195" s="2">
        <f t="shared" ref="CQ195:CQ258" si="630">IF(ISNUMBER(SEARCH("Standards (obligatory)", R195)), 1, 0)</f>
        <v>0</v>
      </c>
      <c r="CR195" s="2">
        <f t="shared" ref="CR195:CR258" si="631">IF(ISNUMBER(SEARCH("Quota regulation (private)", R195)), 1, 0)</f>
        <v>0</v>
      </c>
      <c r="CS195" s="2">
        <f t="shared" ref="CS195:CS258" si="632">IF(ISNUMBER(SEARCH("Consultation (obligatory, private)", R195)), 1, 0)</f>
        <v>0</v>
      </c>
      <c r="CT195" s="2">
        <f t="shared" ref="CT195:CT258" si="633">IF(ISNUMBER(SEARCH("Labels and Certificates (obligatory, private)", R195)), 1, 0)</f>
        <v>0</v>
      </c>
      <c r="CU195" s="2">
        <f t="shared" ref="CU195:CU258" si="634">IF(ISNUMBER(SEARCH("Application and approval procedure", R195)), 1, 0)</f>
        <v>0</v>
      </c>
      <c r="CV195" s="2">
        <f t="shared" ref="CV195:CV258" si="635">IF(ISNUMBER(SEARCH("Inspections (obligatory, private)", R195)), 1, 0)</f>
        <v>0</v>
      </c>
      <c r="CW195" s="2">
        <f t="shared" ref="CW195:CW258" si="636">IF(ISNUMBER(SEARCH("Fines (private, monetary)", R195)), 1, 0)</f>
        <v>0</v>
      </c>
      <c r="CX195" s="2">
        <f t="shared" ref="CX195:CX258" si="637">IF(ISNUMBER(SEARCH("Sanctions (private, non-monetary)", R195)), 1, 0)</f>
        <v>0</v>
      </c>
      <c r="CY195" s="2">
        <f t="shared" ref="CY195:CY258" si="638">IF(ISNUMBER(SEARCH("Refund claims and compensation (private)", R195)), 1, 0)</f>
        <v>0</v>
      </c>
      <c r="CZ195" s="2">
        <f t="shared" ref="CZ195:CZ258" si="639">IF(ISNUMBER(SEARCH("Reduction/Limitation of bureaucracy, exception rules", R195)), 1, 0)</f>
        <v>0</v>
      </c>
    </row>
    <row r="196" spans="1:104" ht="69" x14ac:dyDescent="0.3">
      <c r="A196" s="2" t="s">
        <v>185</v>
      </c>
      <c r="B196" s="2" t="s">
        <v>186</v>
      </c>
      <c r="C196" s="2" t="s">
        <v>735</v>
      </c>
      <c r="D196" s="2" t="s">
        <v>763</v>
      </c>
      <c r="E196" s="2" t="s">
        <v>747</v>
      </c>
      <c r="F196" s="2">
        <f t="shared" si="488"/>
        <v>1</v>
      </c>
      <c r="G196" s="2">
        <f t="shared" si="489"/>
        <v>1</v>
      </c>
      <c r="H196" s="2">
        <f t="shared" si="490"/>
        <v>0</v>
      </c>
      <c r="I196" s="2">
        <f t="shared" si="491"/>
        <v>1</v>
      </c>
      <c r="J196" s="2">
        <f t="shared" si="492"/>
        <v>0</v>
      </c>
      <c r="K196" s="2">
        <f t="shared" si="493"/>
        <v>0</v>
      </c>
      <c r="L196" s="2">
        <f t="shared" si="494"/>
        <v>0</v>
      </c>
      <c r="M196" s="2">
        <f t="shared" si="495"/>
        <v>0</v>
      </c>
      <c r="N196" s="2" t="s">
        <v>522</v>
      </c>
      <c r="P196" s="2" t="s">
        <v>476</v>
      </c>
      <c r="S196" s="2" t="s">
        <v>108</v>
      </c>
      <c r="V196" s="2" t="s">
        <v>1237</v>
      </c>
      <c r="Y196" s="2">
        <f t="shared" si="584"/>
        <v>1</v>
      </c>
      <c r="Z196" s="2">
        <f t="shared" si="585"/>
        <v>0</v>
      </c>
      <c r="AA196" s="2">
        <f t="shared" si="586"/>
        <v>1</v>
      </c>
      <c r="AB196" s="2">
        <f t="shared" si="587"/>
        <v>0</v>
      </c>
      <c r="AC196" s="2">
        <f t="shared" si="588"/>
        <v>0</v>
      </c>
      <c r="AD196" s="2">
        <f t="shared" si="496"/>
        <v>0</v>
      </c>
      <c r="AE196" s="2">
        <f t="shared" si="589"/>
        <v>0</v>
      </c>
      <c r="AF196" s="2">
        <f t="shared" si="497"/>
        <v>0</v>
      </c>
      <c r="AG196" s="2">
        <f t="shared" si="498"/>
        <v>0</v>
      </c>
      <c r="AH196" s="2">
        <f t="shared" si="499"/>
        <v>0</v>
      </c>
      <c r="AI196" s="2">
        <f t="shared" si="500"/>
        <v>0</v>
      </c>
      <c r="AJ196" s="2">
        <f t="shared" si="501"/>
        <v>0</v>
      </c>
      <c r="AK196" s="2">
        <f t="shared" si="502"/>
        <v>0</v>
      </c>
      <c r="AL196" s="2">
        <f t="shared" si="503"/>
        <v>0</v>
      </c>
      <c r="AM196" s="2">
        <f t="shared" si="504"/>
        <v>0</v>
      </c>
      <c r="AN196" s="2">
        <f t="shared" si="505"/>
        <v>0</v>
      </c>
      <c r="AO196" s="2">
        <f t="shared" si="506"/>
        <v>0</v>
      </c>
      <c r="AP196" s="2">
        <f t="shared" si="507"/>
        <v>0</v>
      </c>
      <c r="AQ196" s="2">
        <f t="shared" si="508"/>
        <v>0</v>
      </c>
      <c r="AR196" s="2">
        <f t="shared" si="509"/>
        <v>0</v>
      </c>
      <c r="AS196" s="2">
        <f t="shared" si="590"/>
        <v>0</v>
      </c>
      <c r="AT196" s="2">
        <f t="shared" si="510"/>
        <v>0</v>
      </c>
      <c r="AU196" s="2">
        <f t="shared" si="511"/>
        <v>0</v>
      </c>
      <c r="AV196" s="2">
        <f t="shared" si="512"/>
        <v>0</v>
      </c>
      <c r="AW196" s="2">
        <f t="shared" si="513"/>
        <v>0</v>
      </c>
      <c r="AX196" s="2">
        <f t="shared" si="514"/>
        <v>0</v>
      </c>
      <c r="AY196" s="2">
        <f t="shared" si="515"/>
        <v>0</v>
      </c>
      <c r="AZ196" s="2">
        <f t="shared" si="516"/>
        <v>0</v>
      </c>
      <c r="BA196" s="2">
        <f t="shared" si="517"/>
        <v>0</v>
      </c>
      <c r="BB196" s="2">
        <f t="shared" si="518"/>
        <v>0</v>
      </c>
      <c r="BC196" s="2">
        <f t="shared" si="519"/>
        <v>0</v>
      </c>
      <c r="BD196" s="2">
        <f t="shared" si="591"/>
        <v>0</v>
      </c>
      <c r="BE196" s="2">
        <f t="shared" si="592"/>
        <v>0</v>
      </c>
      <c r="BF196" s="2">
        <f t="shared" si="593"/>
        <v>0</v>
      </c>
      <c r="BG196" s="2">
        <f t="shared" si="594"/>
        <v>1</v>
      </c>
      <c r="BH196" s="2">
        <f t="shared" si="595"/>
        <v>1</v>
      </c>
      <c r="BI196" s="2">
        <f t="shared" si="596"/>
        <v>0</v>
      </c>
      <c r="BJ196" s="2">
        <f t="shared" si="597"/>
        <v>0</v>
      </c>
      <c r="BK196" s="2">
        <f t="shared" si="598"/>
        <v>1</v>
      </c>
      <c r="BL196" s="2">
        <f t="shared" si="599"/>
        <v>0</v>
      </c>
      <c r="BM196" s="2">
        <f t="shared" si="600"/>
        <v>0</v>
      </c>
      <c r="BN196" s="2">
        <f t="shared" si="601"/>
        <v>0</v>
      </c>
      <c r="BO196" s="2">
        <f t="shared" si="602"/>
        <v>0</v>
      </c>
      <c r="BP196" s="2">
        <f t="shared" si="603"/>
        <v>0</v>
      </c>
      <c r="BQ196" s="2">
        <f t="shared" si="604"/>
        <v>0</v>
      </c>
      <c r="BR196" s="2">
        <f t="shared" si="605"/>
        <v>1</v>
      </c>
      <c r="BS196" s="2">
        <f t="shared" si="606"/>
        <v>1</v>
      </c>
      <c r="BT196" s="2">
        <f t="shared" si="607"/>
        <v>0</v>
      </c>
      <c r="BU196" s="2">
        <f t="shared" si="608"/>
        <v>0</v>
      </c>
      <c r="BV196" s="2">
        <f t="shared" si="609"/>
        <v>0</v>
      </c>
      <c r="BW196" s="2">
        <f t="shared" si="610"/>
        <v>0</v>
      </c>
      <c r="BX196" s="2">
        <f t="shared" si="611"/>
        <v>0</v>
      </c>
      <c r="BY196" s="2">
        <f t="shared" si="612"/>
        <v>0</v>
      </c>
      <c r="BZ196" s="2">
        <f t="shared" si="613"/>
        <v>0</v>
      </c>
      <c r="CA196" s="2">
        <f t="shared" si="614"/>
        <v>0</v>
      </c>
      <c r="CB196" s="2">
        <f t="shared" si="615"/>
        <v>0</v>
      </c>
      <c r="CC196" s="2">
        <f t="shared" si="616"/>
        <v>0</v>
      </c>
      <c r="CD196" s="2">
        <f t="shared" si="617"/>
        <v>0</v>
      </c>
      <c r="CE196" s="2">
        <f t="shared" si="618"/>
        <v>0</v>
      </c>
      <c r="CF196" s="2">
        <f t="shared" si="619"/>
        <v>0</v>
      </c>
      <c r="CG196" s="2">
        <f t="shared" si="620"/>
        <v>0</v>
      </c>
      <c r="CH196" s="2">
        <f t="shared" si="621"/>
        <v>0</v>
      </c>
      <c r="CI196" s="2">
        <f t="shared" si="622"/>
        <v>0</v>
      </c>
      <c r="CJ196" s="2">
        <f t="shared" si="623"/>
        <v>0</v>
      </c>
      <c r="CK196" s="2">
        <f t="shared" si="624"/>
        <v>0</v>
      </c>
      <c r="CL196" s="2">
        <f t="shared" si="625"/>
        <v>0</v>
      </c>
      <c r="CM196" s="2">
        <f t="shared" si="626"/>
        <v>0</v>
      </c>
      <c r="CN196" s="2">
        <f t="shared" si="627"/>
        <v>0</v>
      </c>
      <c r="CO196" s="2">
        <f t="shared" si="628"/>
        <v>0</v>
      </c>
      <c r="CP196" s="2">
        <f t="shared" si="629"/>
        <v>0</v>
      </c>
      <c r="CQ196" s="2">
        <f t="shared" si="630"/>
        <v>0</v>
      </c>
      <c r="CR196" s="2">
        <f t="shared" si="631"/>
        <v>0</v>
      </c>
      <c r="CS196" s="2">
        <f t="shared" si="632"/>
        <v>0</v>
      </c>
      <c r="CT196" s="2">
        <f t="shared" si="633"/>
        <v>0</v>
      </c>
      <c r="CU196" s="2">
        <f t="shared" si="634"/>
        <v>0</v>
      </c>
      <c r="CV196" s="2">
        <f t="shared" si="635"/>
        <v>0</v>
      </c>
      <c r="CW196" s="2">
        <f t="shared" si="636"/>
        <v>0</v>
      </c>
      <c r="CX196" s="2">
        <f t="shared" si="637"/>
        <v>0</v>
      </c>
      <c r="CY196" s="2">
        <f t="shared" si="638"/>
        <v>0</v>
      </c>
      <c r="CZ196" s="2">
        <f t="shared" si="639"/>
        <v>0</v>
      </c>
    </row>
    <row r="197" spans="1:104" ht="96.6" x14ac:dyDescent="0.3">
      <c r="A197" s="2" t="s">
        <v>780</v>
      </c>
      <c r="B197" s="2" t="s">
        <v>781</v>
      </c>
      <c r="C197" s="2" t="s">
        <v>778</v>
      </c>
      <c r="D197" s="2" t="s">
        <v>779</v>
      </c>
      <c r="E197" s="2" t="s">
        <v>4</v>
      </c>
      <c r="F197" s="2">
        <f t="shared" si="488"/>
        <v>0</v>
      </c>
      <c r="G197" s="2">
        <f t="shared" si="489"/>
        <v>0</v>
      </c>
      <c r="H197" s="2">
        <f t="shared" si="490"/>
        <v>1</v>
      </c>
      <c r="I197" s="2">
        <f t="shared" si="491"/>
        <v>0</v>
      </c>
      <c r="J197" s="2">
        <f t="shared" si="492"/>
        <v>0</v>
      </c>
      <c r="K197" s="2">
        <f t="shared" si="493"/>
        <v>0</v>
      </c>
      <c r="L197" s="2">
        <f t="shared" si="494"/>
        <v>0</v>
      </c>
      <c r="M197" s="2">
        <f t="shared" si="495"/>
        <v>0</v>
      </c>
      <c r="N197" s="2" t="s">
        <v>262</v>
      </c>
      <c r="R197" s="2" t="s">
        <v>467</v>
      </c>
      <c r="S197" s="2" t="s">
        <v>63</v>
      </c>
      <c r="T197" s="2" t="s">
        <v>66</v>
      </c>
      <c r="U197" s="2" t="s">
        <v>1094</v>
      </c>
      <c r="V197" s="2" t="s">
        <v>1237</v>
      </c>
      <c r="Y197" s="2">
        <f t="shared" si="584"/>
        <v>1</v>
      </c>
      <c r="Z197" s="2">
        <f t="shared" si="585"/>
        <v>0</v>
      </c>
      <c r="AA197" s="2">
        <f t="shared" si="586"/>
        <v>0</v>
      </c>
      <c r="AB197" s="2">
        <f t="shared" si="587"/>
        <v>0</v>
      </c>
      <c r="AC197" s="2">
        <f t="shared" si="588"/>
        <v>1</v>
      </c>
      <c r="AD197" s="2">
        <f t="shared" si="496"/>
        <v>1</v>
      </c>
      <c r="AE197" s="2">
        <f t="shared" si="589"/>
        <v>0</v>
      </c>
      <c r="AF197" s="2">
        <f t="shared" si="497"/>
        <v>0</v>
      </c>
      <c r="AG197" s="2">
        <f t="shared" si="498"/>
        <v>1</v>
      </c>
      <c r="AH197" s="2">
        <f t="shared" si="499"/>
        <v>0</v>
      </c>
      <c r="AI197" s="2">
        <f t="shared" si="500"/>
        <v>0</v>
      </c>
      <c r="AJ197" s="2">
        <f t="shared" si="501"/>
        <v>0</v>
      </c>
      <c r="AK197" s="2">
        <f t="shared" si="502"/>
        <v>0</v>
      </c>
      <c r="AL197" s="2">
        <f t="shared" si="503"/>
        <v>1</v>
      </c>
      <c r="AM197" s="2">
        <f t="shared" si="504"/>
        <v>1</v>
      </c>
      <c r="AN197" s="2">
        <f t="shared" si="505"/>
        <v>0</v>
      </c>
      <c r="AO197" s="2">
        <f t="shared" si="506"/>
        <v>0</v>
      </c>
      <c r="AP197" s="2">
        <f t="shared" si="507"/>
        <v>0</v>
      </c>
      <c r="AQ197" s="2">
        <f t="shared" si="508"/>
        <v>0</v>
      </c>
      <c r="AR197" s="2">
        <f t="shared" si="509"/>
        <v>0</v>
      </c>
      <c r="AS197" s="2">
        <f t="shared" si="590"/>
        <v>0</v>
      </c>
      <c r="AT197" s="2">
        <f t="shared" si="510"/>
        <v>0</v>
      </c>
      <c r="AU197" s="2">
        <f t="shared" si="511"/>
        <v>0</v>
      </c>
      <c r="AV197" s="2">
        <f t="shared" si="512"/>
        <v>0</v>
      </c>
      <c r="AW197" s="2">
        <f t="shared" si="513"/>
        <v>0</v>
      </c>
      <c r="AX197" s="2">
        <f t="shared" si="514"/>
        <v>0</v>
      </c>
      <c r="AY197" s="2">
        <f t="shared" si="515"/>
        <v>0</v>
      </c>
      <c r="AZ197" s="2">
        <f t="shared" si="516"/>
        <v>0</v>
      </c>
      <c r="BA197" s="2">
        <f t="shared" si="517"/>
        <v>0</v>
      </c>
      <c r="BB197" s="2">
        <f t="shared" si="518"/>
        <v>0</v>
      </c>
      <c r="BC197" s="2">
        <f t="shared" si="519"/>
        <v>0</v>
      </c>
      <c r="BD197" s="2">
        <f t="shared" si="591"/>
        <v>1</v>
      </c>
      <c r="BE197" s="2">
        <f t="shared" si="592"/>
        <v>0</v>
      </c>
      <c r="BF197" s="2">
        <f t="shared" si="593"/>
        <v>0</v>
      </c>
      <c r="BG197" s="2">
        <f t="shared" si="594"/>
        <v>1</v>
      </c>
      <c r="BH197" s="2">
        <f t="shared" si="595"/>
        <v>1</v>
      </c>
      <c r="BI197" s="2">
        <f t="shared" si="596"/>
        <v>0</v>
      </c>
      <c r="BJ197" s="2">
        <f t="shared" si="597"/>
        <v>0</v>
      </c>
      <c r="BK197" s="2">
        <f t="shared" si="598"/>
        <v>0</v>
      </c>
      <c r="BL197" s="2">
        <f t="shared" si="599"/>
        <v>0</v>
      </c>
      <c r="BM197" s="2">
        <f t="shared" si="600"/>
        <v>0</v>
      </c>
      <c r="BN197" s="2">
        <f t="shared" si="601"/>
        <v>0</v>
      </c>
      <c r="BO197" s="2">
        <f t="shared" si="602"/>
        <v>0</v>
      </c>
      <c r="BP197" s="2">
        <f t="shared" si="603"/>
        <v>0</v>
      </c>
      <c r="BQ197" s="2">
        <f t="shared" si="604"/>
        <v>0</v>
      </c>
      <c r="BR197" s="2">
        <f t="shared" si="605"/>
        <v>0</v>
      </c>
      <c r="BS197" s="2">
        <f t="shared" si="606"/>
        <v>0</v>
      </c>
      <c r="BT197" s="2">
        <f t="shared" si="607"/>
        <v>0</v>
      </c>
      <c r="BU197" s="2">
        <f t="shared" si="608"/>
        <v>0</v>
      </c>
      <c r="BV197" s="2">
        <f t="shared" si="609"/>
        <v>0</v>
      </c>
      <c r="BW197" s="2">
        <f t="shared" si="610"/>
        <v>0</v>
      </c>
      <c r="BX197" s="2">
        <f t="shared" si="611"/>
        <v>0</v>
      </c>
      <c r="BY197" s="2">
        <f t="shared" si="612"/>
        <v>0</v>
      </c>
      <c r="BZ197" s="2">
        <f t="shared" si="613"/>
        <v>0</v>
      </c>
      <c r="CA197" s="2">
        <f t="shared" si="614"/>
        <v>0</v>
      </c>
      <c r="CB197" s="2">
        <f t="shared" si="615"/>
        <v>0</v>
      </c>
      <c r="CC197" s="2">
        <f t="shared" si="616"/>
        <v>0</v>
      </c>
      <c r="CD197" s="2">
        <f t="shared" si="617"/>
        <v>0</v>
      </c>
      <c r="CE197" s="2">
        <f t="shared" si="618"/>
        <v>0</v>
      </c>
      <c r="CF197" s="2">
        <f t="shared" si="619"/>
        <v>0</v>
      </c>
      <c r="CG197" s="2">
        <f t="shared" si="620"/>
        <v>0</v>
      </c>
      <c r="CH197" s="2">
        <f t="shared" si="621"/>
        <v>1</v>
      </c>
      <c r="CI197" s="2">
        <f t="shared" si="622"/>
        <v>0</v>
      </c>
      <c r="CJ197" s="2">
        <f t="shared" si="623"/>
        <v>0</v>
      </c>
      <c r="CK197" s="2">
        <f t="shared" si="624"/>
        <v>0</v>
      </c>
      <c r="CL197" s="2">
        <f t="shared" si="625"/>
        <v>1</v>
      </c>
      <c r="CM197" s="2">
        <f t="shared" si="626"/>
        <v>0</v>
      </c>
      <c r="CN197" s="2">
        <f t="shared" si="627"/>
        <v>0</v>
      </c>
      <c r="CO197" s="2">
        <f t="shared" si="628"/>
        <v>0</v>
      </c>
      <c r="CP197" s="2">
        <f t="shared" si="629"/>
        <v>0</v>
      </c>
      <c r="CQ197" s="2">
        <f t="shared" si="630"/>
        <v>0</v>
      </c>
      <c r="CR197" s="2">
        <f t="shared" si="631"/>
        <v>0</v>
      </c>
      <c r="CS197" s="2">
        <f t="shared" si="632"/>
        <v>0</v>
      </c>
      <c r="CT197" s="2">
        <f t="shared" si="633"/>
        <v>0</v>
      </c>
      <c r="CU197" s="2">
        <f t="shared" si="634"/>
        <v>0</v>
      </c>
      <c r="CV197" s="2">
        <f t="shared" si="635"/>
        <v>0</v>
      </c>
      <c r="CW197" s="2">
        <f t="shared" si="636"/>
        <v>0</v>
      </c>
      <c r="CX197" s="2">
        <f t="shared" si="637"/>
        <v>0</v>
      </c>
      <c r="CY197" s="2">
        <f t="shared" si="638"/>
        <v>0</v>
      </c>
      <c r="CZ197" s="2">
        <f t="shared" si="639"/>
        <v>0</v>
      </c>
    </row>
    <row r="198" spans="1:104" ht="110.4" x14ac:dyDescent="0.3">
      <c r="A198" s="2" t="s">
        <v>782</v>
      </c>
      <c r="B198" s="2" t="s">
        <v>783</v>
      </c>
      <c r="C198" s="2" t="s">
        <v>778</v>
      </c>
      <c r="D198" s="2">
        <v>2</v>
      </c>
      <c r="E198" s="2" t="s">
        <v>4</v>
      </c>
      <c r="F198" s="2">
        <f t="shared" si="488"/>
        <v>0</v>
      </c>
      <c r="G198" s="2">
        <f t="shared" si="489"/>
        <v>0</v>
      </c>
      <c r="H198" s="2">
        <f t="shared" si="490"/>
        <v>1</v>
      </c>
      <c r="I198" s="2">
        <f t="shared" si="491"/>
        <v>0</v>
      </c>
      <c r="J198" s="2">
        <f t="shared" si="492"/>
        <v>0</v>
      </c>
      <c r="K198" s="2">
        <f t="shared" si="493"/>
        <v>0</v>
      </c>
      <c r="L198" s="2">
        <f t="shared" si="494"/>
        <v>0</v>
      </c>
      <c r="M198" s="2">
        <f t="shared" si="495"/>
        <v>0</v>
      </c>
      <c r="N198" s="2" t="s">
        <v>124</v>
      </c>
      <c r="R198" s="2" t="s">
        <v>148</v>
      </c>
      <c r="S198" s="2" t="s">
        <v>63</v>
      </c>
      <c r="T198" s="2" t="s">
        <v>66</v>
      </c>
      <c r="U198" s="2" t="s">
        <v>72</v>
      </c>
      <c r="V198" s="2" t="s">
        <v>1237</v>
      </c>
      <c r="Y198" s="2">
        <f t="shared" si="584"/>
        <v>1</v>
      </c>
      <c r="Z198" s="2">
        <f t="shared" si="585"/>
        <v>0</v>
      </c>
      <c r="AA198" s="2">
        <f t="shared" si="586"/>
        <v>0</v>
      </c>
      <c r="AB198" s="2">
        <f t="shared" si="587"/>
        <v>0</v>
      </c>
      <c r="AC198" s="2">
        <f t="shared" si="588"/>
        <v>1</v>
      </c>
      <c r="AD198" s="2">
        <f t="shared" si="496"/>
        <v>1</v>
      </c>
      <c r="AE198" s="2">
        <f t="shared" si="589"/>
        <v>0</v>
      </c>
      <c r="AF198" s="2">
        <f t="shared" si="497"/>
        <v>0</v>
      </c>
      <c r="AG198" s="2">
        <f t="shared" si="498"/>
        <v>1</v>
      </c>
      <c r="AH198" s="2">
        <f t="shared" si="499"/>
        <v>0</v>
      </c>
      <c r="AI198" s="2">
        <f t="shared" si="500"/>
        <v>0</v>
      </c>
      <c r="AJ198" s="2">
        <f t="shared" si="501"/>
        <v>0</v>
      </c>
      <c r="AK198" s="2">
        <f t="shared" si="502"/>
        <v>0</v>
      </c>
      <c r="AL198" s="2">
        <f t="shared" si="503"/>
        <v>0</v>
      </c>
      <c r="AM198" s="2">
        <f t="shared" si="504"/>
        <v>1</v>
      </c>
      <c r="AN198" s="2">
        <f t="shared" si="505"/>
        <v>0</v>
      </c>
      <c r="AO198" s="2">
        <f t="shared" si="506"/>
        <v>0</v>
      </c>
      <c r="AP198" s="2">
        <f t="shared" si="507"/>
        <v>0</v>
      </c>
      <c r="AQ198" s="2">
        <f t="shared" si="508"/>
        <v>0</v>
      </c>
      <c r="AR198" s="2">
        <f t="shared" si="509"/>
        <v>0</v>
      </c>
      <c r="AS198" s="2">
        <f t="shared" si="590"/>
        <v>0</v>
      </c>
      <c r="AT198" s="2">
        <f t="shared" si="510"/>
        <v>0</v>
      </c>
      <c r="AU198" s="2">
        <f t="shared" si="511"/>
        <v>0</v>
      </c>
      <c r="AV198" s="2">
        <f t="shared" si="512"/>
        <v>0</v>
      </c>
      <c r="AW198" s="2">
        <f t="shared" si="513"/>
        <v>0</v>
      </c>
      <c r="AX198" s="2">
        <f t="shared" si="514"/>
        <v>0</v>
      </c>
      <c r="AY198" s="2">
        <f t="shared" si="515"/>
        <v>0</v>
      </c>
      <c r="AZ198" s="2">
        <f t="shared" si="516"/>
        <v>0</v>
      </c>
      <c r="BA198" s="2">
        <f t="shared" si="517"/>
        <v>0</v>
      </c>
      <c r="BB198" s="2">
        <f t="shared" si="518"/>
        <v>0</v>
      </c>
      <c r="BC198" s="2">
        <f t="shared" si="519"/>
        <v>0</v>
      </c>
      <c r="BD198" s="2">
        <f t="shared" si="591"/>
        <v>1</v>
      </c>
      <c r="BE198" s="2">
        <f t="shared" si="592"/>
        <v>0</v>
      </c>
      <c r="BF198" s="2">
        <f t="shared" si="593"/>
        <v>0</v>
      </c>
      <c r="BG198" s="2">
        <f t="shared" si="594"/>
        <v>0</v>
      </c>
      <c r="BH198" s="2">
        <f t="shared" si="595"/>
        <v>1</v>
      </c>
      <c r="BI198" s="2">
        <f t="shared" si="596"/>
        <v>0</v>
      </c>
      <c r="BJ198" s="2">
        <f t="shared" si="597"/>
        <v>0</v>
      </c>
      <c r="BK198" s="2">
        <f t="shared" si="598"/>
        <v>0</v>
      </c>
      <c r="BL198" s="2">
        <f t="shared" si="599"/>
        <v>0</v>
      </c>
      <c r="BM198" s="2">
        <f t="shared" si="600"/>
        <v>0</v>
      </c>
      <c r="BN198" s="2">
        <f t="shared" si="601"/>
        <v>0</v>
      </c>
      <c r="BO198" s="2">
        <f t="shared" si="602"/>
        <v>0</v>
      </c>
      <c r="BP198" s="2">
        <f t="shared" si="603"/>
        <v>0</v>
      </c>
      <c r="BQ198" s="2">
        <f t="shared" si="604"/>
        <v>0</v>
      </c>
      <c r="BR198" s="2">
        <f t="shared" si="605"/>
        <v>0</v>
      </c>
      <c r="BS198" s="2">
        <f t="shared" si="606"/>
        <v>0</v>
      </c>
      <c r="BT198" s="2">
        <f t="shared" si="607"/>
        <v>0</v>
      </c>
      <c r="BU198" s="2">
        <f t="shared" si="608"/>
        <v>0</v>
      </c>
      <c r="BV198" s="2">
        <f t="shared" si="609"/>
        <v>0</v>
      </c>
      <c r="BW198" s="2">
        <f t="shared" si="610"/>
        <v>0</v>
      </c>
      <c r="BX198" s="2">
        <f t="shared" si="611"/>
        <v>0</v>
      </c>
      <c r="BY198" s="2">
        <f t="shared" si="612"/>
        <v>0</v>
      </c>
      <c r="BZ198" s="2">
        <f t="shared" si="613"/>
        <v>0</v>
      </c>
      <c r="CA198" s="2">
        <f t="shared" si="614"/>
        <v>0</v>
      </c>
      <c r="CB198" s="2">
        <f t="shared" si="615"/>
        <v>0</v>
      </c>
      <c r="CC198" s="2">
        <f t="shared" si="616"/>
        <v>0</v>
      </c>
      <c r="CD198" s="2">
        <f t="shared" si="617"/>
        <v>0</v>
      </c>
      <c r="CE198" s="2">
        <f t="shared" si="618"/>
        <v>0</v>
      </c>
      <c r="CF198" s="2">
        <f t="shared" si="619"/>
        <v>0</v>
      </c>
      <c r="CG198" s="2">
        <f t="shared" si="620"/>
        <v>0</v>
      </c>
      <c r="CH198" s="2">
        <f t="shared" si="621"/>
        <v>1</v>
      </c>
      <c r="CI198" s="2">
        <f t="shared" si="622"/>
        <v>0</v>
      </c>
      <c r="CJ198" s="2">
        <f t="shared" si="623"/>
        <v>0</v>
      </c>
      <c r="CK198" s="2">
        <f t="shared" si="624"/>
        <v>0</v>
      </c>
      <c r="CL198" s="2">
        <f t="shared" si="625"/>
        <v>1</v>
      </c>
      <c r="CM198" s="2">
        <f t="shared" si="626"/>
        <v>0</v>
      </c>
      <c r="CN198" s="2">
        <f t="shared" si="627"/>
        <v>0</v>
      </c>
      <c r="CO198" s="2">
        <f t="shared" si="628"/>
        <v>0</v>
      </c>
      <c r="CP198" s="2">
        <f t="shared" si="629"/>
        <v>0</v>
      </c>
      <c r="CQ198" s="2">
        <f t="shared" si="630"/>
        <v>0</v>
      </c>
      <c r="CR198" s="2">
        <f t="shared" si="631"/>
        <v>0</v>
      </c>
      <c r="CS198" s="2">
        <f t="shared" si="632"/>
        <v>0</v>
      </c>
      <c r="CT198" s="2">
        <f t="shared" si="633"/>
        <v>0</v>
      </c>
      <c r="CU198" s="2">
        <f t="shared" si="634"/>
        <v>0</v>
      </c>
      <c r="CV198" s="2">
        <f t="shared" si="635"/>
        <v>0</v>
      </c>
      <c r="CW198" s="2">
        <f t="shared" si="636"/>
        <v>0</v>
      </c>
      <c r="CX198" s="2">
        <f t="shared" si="637"/>
        <v>0</v>
      </c>
      <c r="CY198" s="2">
        <f t="shared" si="638"/>
        <v>0</v>
      </c>
      <c r="CZ198" s="2">
        <f t="shared" si="639"/>
        <v>0</v>
      </c>
    </row>
    <row r="199" spans="1:104" ht="151.80000000000001" x14ac:dyDescent="0.3">
      <c r="A199" s="2" t="s">
        <v>785</v>
      </c>
      <c r="B199" s="2" t="s">
        <v>786</v>
      </c>
      <c r="C199" s="2" t="s">
        <v>778</v>
      </c>
      <c r="D199" s="2">
        <v>35</v>
      </c>
      <c r="E199" s="2" t="s">
        <v>4</v>
      </c>
      <c r="F199" s="2">
        <f t="shared" si="488"/>
        <v>0</v>
      </c>
      <c r="G199" s="2">
        <f t="shared" si="489"/>
        <v>0</v>
      </c>
      <c r="H199" s="2">
        <f t="shared" si="490"/>
        <v>1</v>
      </c>
      <c r="I199" s="2">
        <f t="shared" si="491"/>
        <v>0</v>
      </c>
      <c r="J199" s="2">
        <f t="shared" si="492"/>
        <v>0</v>
      </c>
      <c r="K199" s="2">
        <f t="shared" si="493"/>
        <v>0</v>
      </c>
      <c r="L199" s="2">
        <f t="shared" si="494"/>
        <v>0</v>
      </c>
      <c r="M199" s="2">
        <f t="shared" si="495"/>
        <v>0</v>
      </c>
      <c r="N199" s="2" t="s">
        <v>784</v>
      </c>
      <c r="S199" s="2" t="s">
        <v>108</v>
      </c>
      <c r="V199" s="2" t="s">
        <v>1237</v>
      </c>
      <c r="Y199" s="2">
        <f t="shared" si="584"/>
        <v>1</v>
      </c>
      <c r="Z199" s="2">
        <f t="shared" si="585"/>
        <v>0</v>
      </c>
      <c r="AA199" s="2">
        <f t="shared" si="586"/>
        <v>0</v>
      </c>
      <c r="AB199" s="2">
        <f t="shared" si="587"/>
        <v>0</v>
      </c>
      <c r="AC199" s="2">
        <f t="shared" si="588"/>
        <v>0</v>
      </c>
      <c r="AD199" s="2">
        <f t="shared" si="496"/>
        <v>0</v>
      </c>
      <c r="AE199" s="2">
        <f t="shared" si="589"/>
        <v>0</v>
      </c>
      <c r="AF199" s="2">
        <f t="shared" si="497"/>
        <v>0</v>
      </c>
      <c r="AG199" s="2">
        <f t="shared" si="498"/>
        <v>0</v>
      </c>
      <c r="AH199" s="2">
        <f t="shared" si="499"/>
        <v>0</v>
      </c>
      <c r="AI199" s="2">
        <f t="shared" si="500"/>
        <v>0</v>
      </c>
      <c r="AJ199" s="2">
        <f t="shared" si="501"/>
        <v>0</v>
      </c>
      <c r="AK199" s="2">
        <f t="shared" si="502"/>
        <v>0</v>
      </c>
      <c r="AL199" s="2">
        <f t="shared" si="503"/>
        <v>0</v>
      </c>
      <c r="AM199" s="2">
        <f t="shared" si="504"/>
        <v>0</v>
      </c>
      <c r="AN199" s="2">
        <f t="shared" si="505"/>
        <v>0</v>
      </c>
      <c r="AO199" s="2">
        <f t="shared" si="506"/>
        <v>0</v>
      </c>
      <c r="AP199" s="2">
        <f t="shared" si="507"/>
        <v>0</v>
      </c>
      <c r="AQ199" s="2">
        <f t="shared" si="508"/>
        <v>0</v>
      </c>
      <c r="AR199" s="2">
        <f t="shared" si="509"/>
        <v>0</v>
      </c>
      <c r="AS199" s="2">
        <f t="shared" si="590"/>
        <v>0</v>
      </c>
      <c r="AT199" s="2">
        <f t="shared" si="510"/>
        <v>0</v>
      </c>
      <c r="AU199" s="2">
        <f t="shared" si="511"/>
        <v>0</v>
      </c>
      <c r="AV199" s="2">
        <f t="shared" si="512"/>
        <v>0</v>
      </c>
      <c r="AW199" s="2">
        <f t="shared" si="513"/>
        <v>0</v>
      </c>
      <c r="AX199" s="2">
        <f t="shared" si="514"/>
        <v>0</v>
      </c>
      <c r="AY199" s="2">
        <f t="shared" si="515"/>
        <v>0</v>
      </c>
      <c r="AZ199" s="2">
        <f t="shared" si="516"/>
        <v>0</v>
      </c>
      <c r="BA199" s="2">
        <f t="shared" si="517"/>
        <v>0</v>
      </c>
      <c r="BB199" s="2">
        <f t="shared" si="518"/>
        <v>0</v>
      </c>
      <c r="BC199" s="2">
        <f t="shared" si="519"/>
        <v>0</v>
      </c>
      <c r="BD199" s="2">
        <f t="shared" si="591"/>
        <v>1</v>
      </c>
      <c r="BE199" s="2">
        <f t="shared" si="592"/>
        <v>1</v>
      </c>
      <c r="BF199" s="2">
        <f t="shared" si="593"/>
        <v>0</v>
      </c>
      <c r="BG199" s="2">
        <f t="shared" si="594"/>
        <v>1</v>
      </c>
      <c r="BH199" s="2">
        <f t="shared" si="595"/>
        <v>0</v>
      </c>
      <c r="BI199" s="2">
        <f t="shared" si="596"/>
        <v>0</v>
      </c>
      <c r="BJ199" s="2">
        <f t="shared" si="597"/>
        <v>0</v>
      </c>
      <c r="BK199" s="2">
        <f t="shared" si="598"/>
        <v>0</v>
      </c>
      <c r="BL199" s="2">
        <f t="shared" si="599"/>
        <v>0</v>
      </c>
      <c r="BM199" s="2">
        <f t="shared" si="600"/>
        <v>0</v>
      </c>
      <c r="BN199" s="2">
        <f t="shared" si="601"/>
        <v>0</v>
      </c>
      <c r="BO199" s="2">
        <f t="shared" si="602"/>
        <v>0</v>
      </c>
      <c r="BP199" s="2">
        <f t="shared" si="603"/>
        <v>0</v>
      </c>
      <c r="BQ199" s="2">
        <f t="shared" si="604"/>
        <v>0</v>
      </c>
      <c r="BR199" s="2">
        <f t="shared" si="605"/>
        <v>0</v>
      </c>
      <c r="BS199" s="2">
        <f t="shared" si="606"/>
        <v>0</v>
      </c>
      <c r="BT199" s="2">
        <f t="shared" si="607"/>
        <v>0</v>
      </c>
      <c r="BU199" s="2">
        <f t="shared" si="608"/>
        <v>0</v>
      </c>
      <c r="BV199" s="2">
        <f t="shared" si="609"/>
        <v>0</v>
      </c>
      <c r="BW199" s="2">
        <f t="shared" si="610"/>
        <v>0</v>
      </c>
      <c r="BX199" s="2">
        <f t="shared" si="611"/>
        <v>0</v>
      </c>
      <c r="BY199" s="2">
        <f t="shared" si="612"/>
        <v>0</v>
      </c>
      <c r="BZ199" s="2">
        <f t="shared" si="613"/>
        <v>0</v>
      </c>
      <c r="CA199" s="2">
        <f t="shared" si="614"/>
        <v>0</v>
      </c>
      <c r="CB199" s="2">
        <f t="shared" si="615"/>
        <v>0</v>
      </c>
      <c r="CC199" s="2">
        <f t="shared" si="616"/>
        <v>0</v>
      </c>
      <c r="CD199" s="2">
        <f t="shared" si="617"/>
        <v>0</v>
      </c>
      <c r="CE199" s="2">
        <f t="shared" si="618"/>
        <v>0</v>
      </c>
      <c r="CF199" s="2">
        <f t="shared" si="619"/>
        <v>0</v>
      </c>
      <c r="CG199" s="2">
        <f t="shared" si="620"/>
        <v>0</v>
      </c>
      <c r="CH199" s="2">
        <f t="shared" si="621"/>
        <v>0</v>
      </c>
      <c r="CI199" s="2">
        <f t="shared" si="622"/>
        <v>0</v>
      </c>
      <c r="CJ199" s="2">
        <f t="shared" si="623"/>
        <v>0</v>
      </c>
      <c r="CK199" s="2">
        <f t="shared" si="624"/>
        <v>0</v>
      </c>
      <c r="CL199" s="2">
        <f t="shared" si="625"/>
        <v>0</v>
      </c>
      <c r="CM199" s="2">
        <f t="shared" si="626"/>
        <v>0</v>
      </c>
      <c r="CN199" s="2">
        <f t="shared" si="627"/>
        <v>0</v>
      </c>
      <c r="CO199" s="2">
        <f t="shared" si="628"/>
        <v>0</v>
      </c>
      <c r="CP199" s="2">
        <f t="shared" si="629"/>
        <v>0</v>
      </c>
      <c r="CQ199" s="2">
        <f t="shared" si="630"/>
        <v>0</v>
      </c>
      <c r="CR199" s="2">
        <f t="shared" si="631"/>
        <v>0</v>
      </c>
      <c r="CS199" s="2">
        <f t="shared" si="632"/>
        <v>0</v>
      </c>
      <c r="CT199" s="2">
        <f t="shared" si="633"/>
        <v>0</v>
      </c>
      <c r="CU199" s="2">
        <f t="shared" si="634"/>
        <v>0</v>
      </c>
      <c r="CV199" s="2">
        <f t="shared" si="635"/>
        <v>0</v>
      </c>
      <c r="CW199" s="2">
        <f t="shared" si="636"/>
        <v>0</v>
      </c>
      <c r="CX199" s="2">
        <f t="shared" si="637"/>
        <v>0</v>
      </c>
      <c r="CY199" s="2">
        <f t="shared" si="638"/>
        <v>0</v>
      </c>
      <c r="CZ199" s="2">
        <f t="shared" si="639"/>
        <v>0</v>
      </c>
    </row>
    <row r="200" spans="1:104" ht="69" x14ac:dyDescent="0.3">
      <c r="A200" s="2" t="s">
        <v>788</v>
      </c>
      <c r="B200" s="2" t="s">
        <v>1208</v>
      </c>
      <c r="C200" s="2" t="s">
        <v>787</v>
      </c>
      <c r="D200" s="3" t="s">
        <v>791</v>
      </c>
      <c r="E200" s="2" t="s">
        <v>9</v>
      </c>
      <c r="F200" s="2">
        <f t="shared" si="488"/>
        <v>0</v>
      </c>
      <c r="G200" s="2">
        <f t="shared" si="489"/>
        <v>0</v>
      </c>
      <c r="H200" s="2">
        <f t="shared" si="490"/>
        <v>0</v>
      </c>
      <c r="I200" s="2">
        <f t="shared" si="491"/>
        <v>0</v>
      </c>
      <c r="J200" s="2">
        <f t="shared" si="492"/>
        <v>0</v>
      </c>
      <c r="K200" s="2">
        <f t="shared" si="493"/>
        <v>0</v>
      </c>
      <c r="L200" s="2">
        <f t="shared" si="494"/>
        <v>0</v>
      </c>
      <c r="M200" s="2">
        <f t="shared" si="495"/>
        <v>1</v>
      </c>
      <c r="N200" s="2" t="s">
        <v>40</v>
      </c>
      <c r="R200" s="2" t="s">
        <v>1051</v>
      </c>
      <c r="S200" s="2" t="s">
        <v>108</v>
      </c>
      <c r="V200" s="2" t="s">
        <v>1239</v>
      </c>
      <c r="W200" s="2" t="s">
        <v>1229</v>
      </c>
      <c r="X200" s="2" t="s">
        <v>1079</v>
      </c>
      <c r="Y200" s="2">
        <f t="shared" si="584"/>
        <v>1</v>
      </c>
      <c r="Z200" s="2">
        <f t="shared" si="585"/>
        <v>0</v>
      </c>
      <c r="AA200" s="2">
        <f t="shared" si="586"/>
        <v>0</v>
      </c>
      <c r="AB200" s="2">
        <f t="shared" si="587"/>
        <v>0</v>
      </c>
      <c r="AC200" s="2">
        <f t="shared" si="588"/>
        <v>1</v>
      </c>
      <c r="AD200" s="2">
        <f t="shared" si="496"/>
        <v>0</v>
      </c>
      <c r="AE200" s="2">
        <f t="shared" si="589"/>
        <v>1</v>
      </c>
      <c r="AF200" s="2">
        <f t="shared" si="497"/>
        <v>0</v>
      </c>
      <c r="AG200" s="2">
        <f t="shared" si="498"/>
        <v>0</v>
      </c>
      <c r="AH200" s="2">
        <f t="shared" si="499"/>
        <v>0</v>
      </c>
      <c r="AI200" s="2">
        <f t="shared" si="500"/>
        <v>0</v>
      </c>
      <c r="AJ200" s="2">
        <f t="shared" si="501"/>
        <v>0</v>
      </c>
      <c r="AK200" s="2">
        <f t="shared" si="502"/>
        <v>0</v>
      </c>
      <c r="AL200" s="2">
        <f t="shared" si="503"/>
        <v>0</v>
      </c>
      <c r="AM200" s="2">
        <f t="shared" si="504"/>
        <v>0</v>
      </c>
      <c r="AN200" s="2">
        <f t="shared" si="505"/>
        <v>0</v>
      </c>
      <c r="AO200" s="2">
        <f t="shared" si="506"/>
        <v>0</v>
      </c>
      <c r="AP200" s="2">
        <f t="shared" si="507"/>
        <v>0</v>
      </c>
      <c r="AQ200" s="2">
        <f t="shared" si="508"/>
        <v>0</v>
      </c>
      <c r="AR200" s="2">
        <f t="shared" si="509"/>
        <v>0</v>
      </c>
      <c r="AS200" s="2">
        <f t="shared" si="590"/>
        <v>1</v>
      </c>
      <c r="AT200" s="2">
        <f t="shared" si="510"/>
        <v>0</v>
      </c>
      <c r="AU200" s="2">
        <f t="shared" si="511"/>
        <v>0</v>
      </c>
      <c r="AV200" s="2">
        <f t="shared" si="512"/>
        <v>0</v>
      </c>
      <c r="AW200" s="2">
        <f t="shared" si="513"/>
        <v>0</v>
      </c>
      <c r="AX200" s="2">
        <f t="shared" si="514"/>
        <v>1</v>
      </c>
      <c r="AY200" s="2">
        <f t="shared" si="515"/>
        <v>0</v>
      </c>
      <c r="AZ200" s="2">
        <f t="shared" si="516"/>
        <v>0</v>
      </c>
      <c r="BA200" s="2">
        <f t="shared" si="517"/>
        <v>1</v>
      </c>
      <c r="BB200" s="2">
        <f t="shared" si="518"/>
        <v>0</v>
      </c>
      <c r="BC200" s="2">
        <f t="shared" si="519"/>
        <v>0</v>
      </c>
      <c r="BD200" s="2">
        <f t="shared" si="591"/>
        <v>1</v>
      </c>
      <c r="BE200" s="2">
        <f t="shared" si="592"/>
        <v>0</v>
      </c>
      <c r="BF200" s="2">
        <f t="shared" si="593"/>
        <v>0</v>
      </c>
      <c r="BG200" s="2">
        <f t="shared" si="594"/>
        <v>0</v>
      </c>
      <c r="BH200" s="2">
        <f t="shared" si="595"/>
        <v>0</v>
      </c>
      <c r="BI200" s="2">
        <f t="shared" si="596"/>
        <v>0</v>
      </c>
      <c r="BJ200" s="2">
        <f t="shared" si="597"/>
        <v>0</v>
      </c>
      <c r="BK200" s="2">
        <f t="shared" si="598"/>
        <v>0</v>
      </c>
      <c r="BL200" s="2">
        <f t="shared" si="599"/>
        <v>0</v>
      </c>
      <c r="BM200" s="2">
        <f t="shared" si="600"/>
        <v>0</v>
      </c>
      <c r="BN200" s="2">
        <f t="shared" si="601"/>
        <v>0</v>
      </c>
      <c r="BO200" s="2">
        <f t="shared" si="602"/>
        <v>0</v>
      </c>
      <c r="BP200" s="2">
        <f t="shared" si="603"/>
        <v>0</v>
      </c>
      <c r="BQ200" s="2">
        <f t="shared" si="604"/>
        <v>0</v>
      </c>
      <c r="BR200" s="2">
        <f t="shared" si="605"/>
        <v>0</v>
      </c>
      <c r="BS200" s="2">
        <f t="shared" si="606"/>
        <v>0</v>
      </c>
      <c r="BT200" s="2">
        <f t="shared" si="607"/>
        <v>0</v>
      </c>
      <c r="BU200" s="2">
        <f t="shared" si="608"/>
        <v>0</v>
      </c>
      <c r="BV200" s="2">
        <f t="shared" si="609"/>
        <v>0</v>
      </c>
      <c r="BW200" s="2">
        <f t="shared" si="610"/>
        <v>0</v>
      </c>
      <c r="BX200" s="2">
        <f t="shared" si="611"/>
        <v>0</v>
      </c>
      <c r="BY200" s="2">
        <f t="shared" si="612"/>
        <v>0</v>
      </c>
      <c r="BZ200" s="2">
        <f t="shared" si="613"/>
        <v>0</v>
      </c>
      <c r="CA200" s="2">
        <f t="shared" si="614"/>
        <v>0</v>
      </c>
      <c r="CB200" s="2">
        <f t="shared" si="615"/>
        <v>0</v>
      </c>
      <c r="CC200" s="2">
        <f t="shared" si="616"/>
        <v>0</v>
      </c>
      <c r="CD200" s="2">
        <f t="shared" si="617"/>
        <v>0</v>
      </c>
      <c r="CE200" s="2">
        <f t="shared" si="618"/>
        <v>0</v>
      </c>
      <c r="CF200" s="2">
        <f t="shared" si="619"/>
        <v>0</v>
      </c>
      <c r="CG200" s="2">
        <f t="shared" si="620"/>
        <v>0</v>
      </c>
      <c r="CH200" s="2">
        <f t="shared" si="621"/>
        <v>0</v>
      </c>
      <c r="CI200" s="2">
        <f t="shared" si="622"/>
        <v>0</v>
      </c>
      <c r="CJ200" s="2">
        <f t="shared" si="623"/>
        <v>0</v>
      </c>
      <c r="CK200" s="2">
        <f t="shared" si="624"/>
        <v>0</v>
      </c>
      <c r="CL200" s="2">
        <f t="shared" si="625"/>
        <v>0</v>
      </c>
      <c r="CM200" s="2">
        <f t="shared" si="626"/>
        <v>0</v>
      </c>
      <c r="CN200" s="2">
        <f t="shared" si="627"/>
        <v>0</v>
      </c>
      <c r="CO200" s="2">
        <f t="shared" si="628"/>
        <v>0</v>
      </c>
      <c r="CP200" s="2">
        <f t="shared" si="629"/>
        <v>0</v>
      </c>
      <c r="CQ200" s="2">
        <f t="shared" si="630"/>
        <v>0</v>
      </c>
      <c r="CR200" s="2">
        <f t="shared" si="631"/>
        <v>0</v>
      </c>
      <c r="CS200" s="2">
        <f t="shared" si="632"/>
        <v>0</v>
      </c>
      <c r="CT200" s="2">
        <f t="shared" si="633"/>
        <v>0</v>
      </c>
      <c r="CU200" s="2">
        <f t="shared" si="634"/>
        <v>1</v>
      </c>
      <c r="CV200" s="2">
        <f t="shared" si="635"/>
        <v>0</v>
      </c>
      <c r="CW200" s="2">
        <f t="shared" si="636"/>
        <v>0</v>
      </c>
      <c r="CX200" s="2">
        <f t="shared" si="637"/>
        <v>0</v>
      </c>
      <c r="CY200" s="2">
        <f t="shared" si="638"/>
        <v>0</v>
      </c>
      <c r="CZ200" s="2">
        <f t="shared" si="639"/>
        <v>0</v>
      </c>
    </row>
    <row r="201" spans="1:104" ht="82.8" x14ac:dyDescent="0.3">
      <c r="A201" s="2" t="s">
        <v>789</v>
      </c>
      <c r="B201" s="2" t="s">
        <v>790</v>
      </c>
      <c r="C201" s="2" t="s">
        <v>787</v>
      </c>
      <c r="D201" s="3" t="s">
        <v>791</v>
      </c>
      <c r="E201" s="2" t="s">
        <v>9</v>
      </c>
      <c r="F201" s="2">
        <f t="shared" si="488"/>
        <v>0</v>
      </c>
      <c r="G201" s="2">
        <f t="shared" si="489"/>
        <v>0</v>
      </c>
      <c r="H201" s="2">
        <f t="shared" si="490"/>
        <v>0</v>
      </c>
      <c r="I201" s="2">
        <f t="shared" si="491"/>
        <v>0</v>
      </c>
      <c r="J201" s="2">
        <f t="shared" si="492"/>
        <v>0</v>
      </c>
      <c r="K201" s="2">
        <f t="shared" si="493"/>
        <v>0</v>
      </c>
      <c r="L201" s="2">
        <f t="shared" si="494"/>
        <v>0</v>
      </c>
      <c r="M201" s="2">
        <f t="shared" si="495"/>
        <v>1</v>
      </c>
      <c r="N201" s="2" t="s">
        <v>1081</v>
      </c>
      <c r="R201" s="2" t="s">
        <v>1051</v>
      </c>
      <c r="S201" s="2" t="s">
        <v>108</v>
      </c>
      <c r="V201" s="2" t="s">
        <v>1239</v>
      </c>
      <c r="W201" s="2" t="s">
        <v>1229</v>
      </c>
      <c r="X201" s="2" t="s">
        <v>475</v>
      </c>
      <c r="Y201" s="2">
        <f t="shared" si="584"/>
        <v>1</v>
      </c>
      <c r="Z201" s="2">
        <f t="shared" si="585"/>
        <v>0</v>
      </c>
      <c r="AA201" s="2">
        <f t="shared" si="586"/>
        <v>0</v>
      </c>
      <c r="AB201" s="2">
        <f t="shared" si="587"/>
        <v>0</v>
      </c>
      <c r="AC201" s="2">
        <f t="shared" si="588"/>
        <v>1</v>
      </c>
      <c r="AD201" s="2">
        <f t="shared" si="496"/>
        <v>0</v>
      </c>
      <c r="AE201" s="2">
        <f t="shared" si="589"/>
        <v>1</v>
      </c>
      <c r="AF201" s="2">
        <f t="shared" si="497"/>
        <v>0</v>
      </c>
      <c r="AG201" s="2">
        <f t="shared" si="498"/>
        <v>0</v>
      </c>
      <c r="AH201" s="2">
        <f t="shared" si="499"/>
        <v>0</v>
      </c>
      <c r="AI201" s="2">
        <f t="shared" si="500"/>
        <v>0</v>
      </c>
      <c r="AJ201" s="2">
        <f t="shared" si="501"/>
        <v>0</v>
      </c>
      <c r="AK201" s="2">
        <f t="shared" si="502"/>
        <v>0</v>
      </c>
      <c r="AL201" s="2">
        <f t="shared" si="503"/>
        <v>0</v>
      </c>
      <c r="AM201" s="2">
        <f t="shared" si="504"/>
        <v>0</v>
      </c>
      <c r="AN201" s="2">
        <f t="shared" si="505"/>
        <v>0</v>
      </c>
      <c r="AO201" s="2">
        <f t="shared" si="506"/>
        <v>0</v>
      </c>
      <c r="AP201" s="2">
        <f t="shared" si="507"/>
        <v>0</v>
      </c>
      <c r="AQ201" s="2">
        <f t="shared" si="508"/>
        <v>0</v>
      </c>
      <c r="AR201" s="2">
        <f t="shared" si="509"/>
        <v>0</v>
      </c>
      <c r="AS201" s="2">
        <f t="shared" si="590"/>
        <v>1</v>
      </c>
      <c r="AT201" s="2">
        <f t="shared" si="510"/>
        <v>0</v>
      </c>
      <c r="AU201" s="2">
        <f t="shared" si="511"/>
        <v>0</v>
      </c>
      <c r="AV201" s="2">
        <f t="shared" si="512"/>
        <v>0</v>
      </c>
      <c r="AW201" s="2">
        <f t="shared" si="513"/>
        <v>0</v>
      </c>
      <c r="AX201" s="2">
        <f t="shared" si="514"/>
        <v>1</v>
      </c>
      <c r="AY201" s="2">
        <f t="shared" si="515"/>
        <v>0</v>
      </c>
      <c r="AZ201" s="2">
        <f t="shared" si="516"/>
        <v>0</v>
      </c>
      <c r="BA201" s="2">
        <f t="shared" si="517"/>
        <v>1</v>
      </c>
      <c r="BB201" s="2">
        <f t="shared" si="518"/>
        <v>0</v>
      </c>
      <c r="BC201" s="2">
        <f t="shared" si="519"/>
        <v>0</v>
      </c>
      <c r="BD201" s="2">
        <f t="shared" si="591"/>
        <v>1</v>
      </c>
      <c r="BE201" s="2">
        <f t="shared" si="592"/>
        <v>0</v>
      </c>
      <c r="BF201" s="2">
        <f t="shared" si="593"/>
        <v>0</v>
      </c>
      <c r="BG201" s="2">
        <f t="shared" si="594"/>
        <v>0</v>
      </c>
      <c r="BH201" s="2">
        <f t="shared" si="595"/>
        <v>0</v>
      </c>
      <c r="BI201" s="2">
        <f t="shared" si="596"/>
        <v>0</v>
      </c>
      <c r="BJ201" s="2">
        <f t="shared" si="597"/>
        <v>0</v>
      </c>
      <c r="BK201" s="2">
        <f t="shared" si="598"/>
        <v>0</v>
      </c>
      <c r="BL201" s="2">
        <f t="shared" si="599"/>
        <v>0</v>
      </c>
      <c r="BM201" s="2">
        <f t="shared" si="600"/>
        <v>0</v>
      </c>
      <c r="BN201" s="2">
        <f t="shared" si="601"/>
        <v>0</v>
      </c>
      <c r="BO201" s="2">
        <f t="shared" si="602"/>
        <v>0</v>
      </c>
      <c r="BP201" s="2">
        <f t="shared" si="603"/>
        <v>1</v>
      </c>
      <c r="BQ201" s="2">
        <f t="shared" si="604"/>
        <v>0</v>
      </c>
      <c r="BR201" s="2">
        <f t="shared" si="605"/>
        <v>0</v>
      </c>
      <c r="BS201" s="2">
        <f t="shared" si="606"/>
        <v>0</v>
      </c>
      <c r="BT201" s="2">
        <f t="shared" si="607"/>
        <v>0</v>
      </c>
      <c r="BU201" s="2">
        <f t="shared" si="608"/>
        <v>0</v>
      </c>
      <c r="BV201" s="2">
        <f t="shared" si="609"/>
        <v>0</v>
      </c>
      <c r="BW201" s="2">
        <f t="shared" si="610"/>
        <v>0</v>
      </c>
      <c r="BX201" s="2">
        <f t="shared" si="611"/>
        <v>0</v>
      </c>
      <c r="BY201" s="2">
        <f t="shared" si="612"/>
        <v>0</v>
      </c>
      <c r="BZ201" s="2">
        <f t="shared" si="613"/>
        <v>0</v>
      </c>
      <c r="CA201" s="2">
        <f t="shared" si="614"/>
        <v>0</v>
      </c>
      <c r="CB201" s="2">
        <f t="shared" si="615"/>
        <v>0</v>
      </c>
      <c r="CC201" s="2">
        <f t="shared" si="616"/>
        <v>0</v>
      </c>
      <c r="CD201" s="2">
        <f t="shared" si="617"/>
        <v>0</v>
      </c>
      <c r="CE201" s="2">
        <f t="shared" si="618"/>
        <v>0</v>
      </c>
      <c r="CF201" s="2">
        <f t="shared" si="619"/>
        <v>0</v>
      </c>
      <c r="CG201" s="2">
        <f t="shared" si="620"/>
        <v>0</v>
      </c>
      <c r="CH201" s="2">
        <f t="shared" si="621"/>
        <v>0</v>
      </c>
      <c r="CI201" s="2">
        <f t="shared" si="622"/>
        <v>0</v>
      </c>
      <c r="CJ201" s="2">
        <f t="shared" si="623"/>
        <v>0</v>
      </c>
      <c r="CK201" s="2">
        <f t="shared" si="624"/>
        <v>0</v>
      </c>
      <c r="CL201" s="2">
        <f t="shared" si="625"/>
        <v>0</v>
      </c>
      <c r="CM201" s="2">
        <f t="shared" si="626"/>
        <v>0</v>
      </c>
      <c r="CN201" s="2">
        <f t="shared" si="627"/>
        <v>0</v>
      </c>
      <c r="CO201" s="2">
        <f t="shared" si="628"/>
        <v>0</v>
      </c>
      <c r="CP201" s="2">
        <f t="shared" si="629"/>
        <v>0</v>
      </c>
      <c r="CQ201" s="2">
        <f t="shared" si="630"/>
        <v>0</v>
      </c>
      <c r="CR201" s="2">
        <f t="shared" si="631"/>
        <v>0</v>
      </c>
      <c r="CS201" s="2">
        <f t="shared" si="632"/>
        <v>0</v>
      </c>
      <c r="CT201" s="2">
        <f t="shared" si="633"/>
        <v>0</v>
      </c>
      <c r="CU201" s="2">
        <f t="shared" si="634"/>
        <v>1</v>
      </c>
      <c r="CV201" s="2">
        <f t="shared" si="635"/>
        <v>0</v>
      </c>
      <c r="CW201" s="2">
        <f t="shared" si="636"/>
        <v>0</v>
      </c>
      <c r="CX201" s="2">
        <f t="shared" si="637"/>
        <v>0</v>
      </c>
      <c r="CY201" s="2">
        <f t="shared" si="638"/>
        <v>0</v>
      </c>
      <c r="CZ201" s="2">
        <f t="shared" si="639"/>
        <v>0</v>
      </c>
    </row>
    <row r="202" spans="1:104" ht="220.8" x14ac:dyDescent="0.3">
      <c r="A202" s="2" t="s">
        <v>1248</v>
      </c>
      <c r="B202" s="2" t="s">
        <v>1209</v>
      </c>
      <c r="C202" s="2" t="s">
        <v>792</v>
      </c>
      <c r="D202" s="2" t="s">
        <v>810</v>
      </c>
      <c r="E202" s="2" t="s">
        <v>9</v>
      </c>
      <c r="F202" s="2">
        <f t="shared" si="488"/>
        <v>0</v>
      </c>
      <c r="G202" s="2">
        <f t="shared" si="489"/>
        <v>0</v>
      </c>
      <c r="H202" s="2">
        <f t="shared" si="490"/>
        <v>0</v>
      </c>
      <c r="I202" s="2">
        <f t="shared" si="491"/>
        <v>0</v>
      </c>
      <c r="J202" s="2">
        <f t="shared" si="492"/>
        <v>0</v>
      </c>
      <c r="K202" s="2">
        <f t="shared" si="493"/>
        <v>0</v>
      </c>
      <c r="L202" s="2">
        <f t="shared" si="494"/>
        <v>0</v>
      </c>
      <c r="M202" s="2">
        <f t="shared" si="495"/>
        <v>1</v>
      </c>
      <c r="N202" s="2" t="s">
        <v>794</v>
      </c>
      <c r="P202" s="2" t="s">
        <v>263</v>
      </c>
      <c r="R202" s="2" t="s">
        <v>1068</v>
      </c>
      <c r="S202" s="2" t="s">
        <v>63</v>
      </c>
      <c r="T202" s="2" t="s">
        <v>795</v>
      </c>
      <c r="U202" s="2" t="s">
        <v>1094</v>
      </c>
      <c r="V202" s="2" t="s">
        <v>1239</v>
      </c>
      <c r="W202" s="2" t="s">
        <v>81</v>
      </c>
      <c r="X202" s="2" t="s">
        <v>90</v>
      </c>
      <c r="Y202" s="2">
        <f t="shared" si="584"/>
        <v>1</v>
      </c>
      <c r="Z202" s="2">
        <f t="shared" si="585"/>
        <v>0</v>
      </c>
      <c r="AA202" s="2">
        <f t="shared" si="586"/>
        <v>1</v>
      </c>
      <c r="AB202" s="2">
        <f t="shared" si="587"/>
        <v>0</v>
      </c>
      <c r="AC202" s="2">
        <f t="shared" si="588"/>
        <v>1</v>
      </c>
      <c r="AD202" s="2">
        <f t="shared" si="496"/>
        <v>1</v>
      </c>
      <c r="AE202" s="2">
        <f t="shared" si="589"/>
        <v>1</v>
      </c>
      <c r="AF202" s="2">
        <f t="shared" si="497"/>
        <v>0</v>
      </c>
      <c r="AG202" s="2">
        <f t="shared" si="498"/>
        <v>0</v>
      </c>
      <c r="AH202" s="2">
        <f t="shared" si="499"/>
        <v>1</v>
      </c>
      <c r="AI202" s="2">
        <f t="shared" si="500"/>
        <v>1</v>
      </c>
      <c r="AJ202" s="2">
        <f t="shared" si="501"/>
        <v>1</v>
      </c>
      <c r="AK202" s="2">
        <f t="shared" si="502"/>
        <v>0</v>
      </c>
      <c r="AL202" s="2">
        <f t="shared" si="503"/>
        <v>1</v>
      </c>
      <c r="AM202" s="2">
        <f t="shared" si="504"/>
        <v>1</v>
      </c>
      <c r="AN202" s="2">
        <f t="shared" si="505"/>
        <v>0</v>
      </c>
      <c r="AO202" s="2">
        <f t="shared" si="506"/>
        <v>0</v>
      </c>
      <c r="AP202" s="2">
        <f t="shared" si="507"/>
        <v>0</v>
      </c>
      <c r="AQ202" s="2">
        <f t="shared" si="508"/>
        <v>0</v>
      </c>
      <c r="AR202" s="2">
        <f t="shared" si="509"/>
        <v>0</v>
      </c>
      <c r="AS202" s="2">
        <f t="shared" si="590"/>
        <v>0</v>
      </c>
      <c r="AT202" s="2">
        <f t="shared" si="510"/>
        <v>1</v>
      </c>
      <c r="AU202" s="2">
        <f t="shared" si="511"/>
        <v>0</v>
      </c>
      <c r="AV202" s="2">
        <f t="shared" si="512"/>
        <v>0</v>
      </c>
      <c r="AW202" s="2">
        <f t="shared" si="513"/>
        <v>0</v>
      </c>
      <c r="AX202" s="2">
        <f t="shared" si="514"/>
        <v>1</v>
      </c>
      <c r="AY202" s="2">
        <f t="shared" si="515"/>
        <v>0</v>
      </c>
      <c r="AZ202" s="2">
        <f t="shared" si="516"/>
        <v>0</v>
      </c>
      <c r="BA202" s="2">
        <f t="shared" si="517"/>
        <v>0</v>
      </c>
      <c r="BB202" s="2">
        <f t="shared" si="518"/>
        <v>0</v>
      </c>
      <c r="BC202" s="2">
        <f t="shared" si="519"/>
        <v>0</v>
      </c>
      <c r="BD202" s="2">
        <f t="shared" si="591"/>
        <v>1</v>
      </c>
      <c r="BE202" s="2">
        <f t="shared" si="592"/>
        <v>0</v>
      </c>
      <c r="BF202" s="2">
        <f t="shared" si="593"/>
        <v>0</v>
      </c>
      <c r="BG202" s="2">
        <f t="shared" si="594"/>
        <v>1</v>
      </c>
      <c r="BH202" s="2">
        <f t="shared" si="595"/>
        <v>1</v>
      </c>
      <c r="BI202" s="2">
        <f t="shared" si="596"/>
        <v>0</v>
      </c>
      <c r="BJ202" s="2">
        <f t="shared" si="597"/>
        <v>0</v>
      </c>
      <c r="BK202" s="2">
        <f t="shared" si="598"/>
        <v>1</v>
      </c>
      <c r="BL202" s="2">
        <f t="shared" si="599"/>
        <v>0</v>
      </c>
      <c r="BM202" s="2">
        <f t="shared" si="600"/>
        <v>1</v>
      </c>
      <c r="BN202" s="2">
        <f t="shared" si="601"/>
        <v>0</v>
      </c>
      <c r="BO202" s="2">
        <f t="shared" si="602"/>
        <v>0</v>
      </c>
      <c r="BP202" s="2">
        <f t="shared" si="603"/>
        <v>0</v>
      </c>
      <c r="BQ202" s="2">
        <f t="shared" si="604"/>
        <v>0</v>
      </c>
      <c r="BR202" s="2">
        <f t="shared" si="605"/>
        <v>1</v>
      </c>
      <c r="BS202" s="2">
        <f t="shared" si="606"/>
        <v>1</v>
      </c>
      <c r="BT202" s="2">
        <f t="shared" si="607"/>
        <v>0</v>
      </c>
      <c r="BU202" s="2">
        <f t="shared" si="608"/>
        <v>0</v>
      </c>
      <c r="BV202" s="2">
        <f t="shared" si="609"/>
        <v>0</v>
      </c>
      <c r="BW202" s="2">
        <f t="shared" si="610"/>
        <v>0</v>
      </c>
      <c r="BX202" s="2">
        <f t="shared" si="611"/>
        <v>0</v>
      </c>
      <c r="BY202" s="2">
        <f t="shared" si="612"/>
        <v>0</v>
      </c>
      <c r="BZ202" s="2">
        <f t="shared" si="613"/>
        <v>0</v>
      </c>
      <c r="CA202" s="2">
        <f t="shared" si="614"/>
        <v>0</v>
      </c>
      <c r="CB202" s="2">
        <f t="shared" si="615"/>
        <v>0</v>
      </c>
      <c r="CC202" s="2">
        <f t="shared" si="616"/>
        <v>0</v>
      </c>
      <c r="CD202" s="2">
        <f t="shared" si="617"/>
        <v>0</v>
      </c>
      <c r="CE202" s="2">
        <f t="shared" si="618"/>
        <v>0</v>
      </c>
      <c r="CF202" s="2">
        <f t="shared" si="619"/>
        <v>0</v>
      </c>
      <c r="CG202" s="2">
        <f t="shared" si="620"/>
        <v>0</v>
      </c>
      <c r="CH202" s="2">
        <f t="shared" si="621"/>
        <v>1</v>
      </c>
      <c r="CI202" s="2">
        <f t="shared" si="622"/>
        <v>0</v>
      </c>
      <c r="CJ202" s="2">
        <f t="shared" si="623"/>
        <v>0</v>
      </c>
      <c r="CK202" s="2">
        <f t="shared" si="624"/>
        <v>1</v>
      </c>
      <c r="CL202" s="2">
        <f t="shared" si="625"/>
        <v>1</v>
      </c>
      <c r="CM202" s="2">
        <f t="shared" si="626"/>
        <v>0</v>
      </c>
      <c r="CN202" s="2">
        <f t="shared" si="627"/>
        <v>0</v>
      </c>
      <c r="CO202" s="2">
        <f t="shared" si="628"/>
        <v>0</v>
      </c>
      <c r="CP202" s="2">
        <f t="shared" si="629"/>
        <v>0</v>
      </c>
      <c r="CQ202" s="2">
        <f t="shared" si="630"/>
        <v>1</v>
      </c>
      <c r="CR202" s="2">
        <f t="shared" si="631"/>
        <v>0</v>
      </c>
      <c r="CS202" s="2">
        <f t="shared" si="632"/>
        <v>0</v>
      </c>
      <c r="CT202" s="2">
        <f t="shared" si="633"/>
        <v>0</v>
      </c>
      <c r="CU202" s="2">
        <f t="shared" si="634"/>
        <v>1</v>
      </c>
      <c r="CV202" s="2">
        <f t="shared" si="635"/>
        <v>0</v>
      </c>
      <c r="CW202" s="2">
        <f t="shared" si="636"/>
        <v>1</v>
      </c>
      <c r="CX202" s="2">
        <f t="shared" si="637"/>
        <v>1</v>
      </c>
      <c r="CY202" s="2">
        <f t="shared" si="638"/>
        <v>1</v>
      </c>
      <c r="CZ202" s="2">
        <f t="shared" si="639"/>
        <v>1</v>
      </c>
    </row>
    <row r="203" spans="1:104" ht="55.2" x14ac:dyDescent="0.3">
      <c r="A203" s="2" t="s">
        <v>793</v>
      </c>
      <c r="B203" s="2" t="s">
        <v>806</v>
      </c>
      <c r="C203" s="2" t="s">
        <v>792</v>
      </c>
      <c r="D203" s="2" t="s">
        <v>797</v>
      </c>
      <c r="E203" s="2" t="s">
        <v>9</v>
      </c>
      <c r="F203" s="2">
        <f t="shared" si="488"/>
        <v>0</v>
      </c>
      <c r="G203" s="2">
        <f t="shared" si="489"/>
        <v>0</v>
      </c>
      <c r="H203" s="2">
        <f t="shared" si="490"/>
        <v>0</v>
      </c>
      <c r="I203" s="2">
        <f t="shared" si="491"/>
        <v>0</v>
      </c>
      <c r="J203" s="2">
        <f t="shared" si="492"/>
        <v>0</v>
      </c>
      <c r="K203" s="2">
        <f t="shared" si="493"/>
        <v>0</v>
      </c>
      <c r="L203" s="2">
        <f t="shared" si="494"/>
        <v>0</v>
      </c>
      <c r="M203" s="2">
        <f t="shared" si="495"/>
        <v>1</v>
      </c>
      <c r="N203" s="2" t="s">
        <v>796</v>
      </c>
      <c r="R203" s="2" t="s">
        <v>163</v>
      </c>
      <c r="S203" s="2" t="s">
        <v>63</v>
      </c>
      <c r="U203" s="2" t="s">
        <v>798</v>
      </c>
      <c r="V203" s="2" t="s">
        <v>1237</v>
      </c>
      <c r="Y203" s="2">
        <f t="shared" si="584"/>
        <v>1</v>
      </c>
      <c r="Z203" s="2">
        <f t="shared" si="585"/>
        <v>0</v>
      </c>
      <c r="AA203" s="2">
        <f t="shared" si="586"/>
        <v>0</v>
      </c>
      <c r="AB203" s="2">
        <f t="shared" si="587"/>
        <v>0</v>
      </c>
      <c r="AC203" s="2">
        <f t="shared" si="588"/>
        <v>1</v>
      </c>
      <c r="AD203" s="2">
        <f t="shared" si="496"/>
        <v>1</v>
      </c>
      <c r="AE203" s="2">
        <f t="shared" si="589"/>
        <v>0</v>
      </c>
      <c r="AF203" s="2">
        <f t="shared" si="497"/>
        <v>0</v>
      </c>
      <c r="AG203" s="2">
        <f t="shared" si="498"/>
        <v>0</v>
      </c>
      <c r="AH203" s="2">
        <f t="shared" si="499"/>
        <v>0</v>
      </c>
      <c r="AI203" s="2">
        <f t="shared" si="500"/>
        <v>0</v>
      </c>
      <c r="AJ203" s="2">
        <f t="shared" si="501"/>
        <v>0</v>
      </c>
      <c r="AK203" s="2">
        <f t="shared" si="502"/>
        <v>0</v>
      </c>
      <c r="AL203" s="2">
        <f t="shared" si="503"/>
        <v>0</v>
      </c>
      <c r="AM203" s="2">
        <f t="shared" si="504"/>
        <v>1</v>
      </c>
      <c r="AN203" s="2">
        <f t="shared" si="505"/>
        <v>0</v>
      </c>
      <c r="AO203" s="2">
        <f t="shared" si="506"/>
        <v>0</v>
      </c>
      <c r="AP203" s="2">
        <f t="shared" si="507"/>
        <v>0</v>
      </c>
      <c r="AQ203" s="2">
        <f t="shared" si="508"/>
        <v>1</v>
      </c>
      <c r="AR203" s="2">
        <f t="shared" si="509"/>
        <v>0</v>
      </c>
      <c r="AS203" s="2">
        <f t="shared" si="590"/>
        <v>0</v>
      </c>
      <c r="AT203" s="2">
        <f t="shared" si="510"/>
        <v>0</v>
      </c>
      <c r="AU203" s="2">
        <f t="shared" si="511"/>
        <v>0</v>
      </c>
      <c r="AV203" s="2">
        <f t="shared" si="512"/>
        <v>0</v>
      </c>
      <c r="AW203" s="2">
        <f t="shared" si="513"/>
        <v>0</v>
      </c>
      <c r="AX203" s="2">
        <f t="shared" si="514"/>
        <v>0</v>
      </c>
      <c r="AY203" s="2">
        <f t="shared" si="515"/>
        <v>0</v>
      </c>
      <c r="AZ203" s="2">
        <f t="shared" si="516"/>
        <v>0</v>
      </c>
      <c r="BA203" s="2">
        <f t="shared" si="517"/>
        <v>0</v>
      </c>
      <c r="BB203" s="2">
        <f t="shared" si="518"/>
        <v>0</v>
      </c>
      <c r="BC203" s="2">
        <f t="shared" si="519"/>
        <v>0</v>
      </c>
      <c r="BD203" s="2">
        <f t="shared" si="591"/>
        <v>0</v>
      </c>
      <c r="BE203" s="2">
        <f t="shared" si="592"/>
        <v>0</v>
      </c>
      <c r="BF203" s="2">
        <f t="shared" si="593"/>
        <v>0</v>
      </c>
      <c r="BG203" s="2">
        <f t="shared" si="594"/>
        <v>1</v>
      </c>
      <c r="BH203" s="2">
        <f t="shared" si="595"/>
        <v>1</v>
      </c>
      <c r="BI203" s="2">
        <f t="shared" si="596"/>
        <v>0</v>
      </c>
      <c r="BJ203" s="2">
        <f t="shared" si="597"/>
        <v>0</v>
      </c>
      <c r="BK203" s="2">
        <f t="shared" si="598"/>
        <v>1</v>
      </c>
      <c r="BL203" s="2">
        <f t="shared" si="599"/>
        <v>0</v>
      </c>
      <c r="BM203" s="2">
        <f t="shared" si="600"/>
        <v>1</v>
      </c>
      <c r="BN203" s="2">
        <f t="shared" si="601"/>
        <v>0</v>
      </c>
      <c r="BO203" s="2">
        <f t="shared" si="602"/>
        <v>0</v>
      </c>
      <c r="BP203" s="2">
        <f t="shared" si="603"/>
        <v>0</v>
      </c>
      <c r="BQ203" s="2">
        <f t="shared" si="604"/>
        <v>0</v>
      </c>
      <c r="BR203" s="2">
        <f t="shared" si="605"/>
        <v>0</v>
      </c>
      <c r="BS203" s="2">
        <f t="shared" si="606"/>
        <v>0</v>
      </c>
      <c r="BT203" s="2">
        <f t="shared" si="607"/>
        <v>0</v>
      </c>
      <c r="BU203" s="2">
        <f t="shared" si="608"/>
        <v>0</v>
      </c>
      <c r="BV203" s="2">
        <f t="shared" si="609"/>
        <v>0</v>
      </c>
      <c r="BW203" s="2">
        <f t="shared" si="610"/>
        <v>0</v>
      </c>
      <c r="BX203" s="2">
        <f t="shared" si="611"/>
        <v>0</v>
      </c>
      <c r="BY203" s="2">
        <f t="shared" si="612"/>
        <v>0</v>
      </c>
      <c r="BZ203" s="2">
        <f t="shared" si="613"/>
        <v>0</v>
      </c>
      <c r="CA203" s="2">
        <f t="shared" si="614"/>
        <v>0</v>
      </c>
      <c r="CB203" s="2">
        <f t="shared" si="615"/>
        <v>0</v>
      </c>
      <c r="CC203" s="2">
        <f t="shared" si="616"/>
        <v>0</v>
      </c>
      <c r="CD203" s="2">
        <f t="shared" si="617"/>
        <v>0</v>
      </c>
      <c r="CE203" s="2">
        <f t="shared" si="618"/>
        <v>0</v>
      </c>
      <c r="CF203" s="2">
        <f t="shared" si="619"/>
        <v>0</v>
      </c>
      <c r="CG203" s="2">
        <f t="shared" si="620"/>
        <v>0</v>
      </c>
      <c r="CH203" s="2">
        <f t="shared" si="621"/>
        <v>1</v>
      </c>
      <c r="CI203" s="2">
        <f t="shared" si="622"/>
        <v>0</v>
      </c>
      <c r="CJ203" s="2">
        <f t="shared" si="623"/>
        <v>0</v>
      </c>
      <c r="CK203" s="2">
        <f t="shared" si="624"/>
        <v>0</v>
      </c>
      <c r="CL203" s="2">
        <f t="shared" si="625"/>
        <v>1</v>
      </c>
      <c r="CM203" s="2">
        <f t="shared" si="626"/>
        <v>0</v>
      </c>
      <c r="CN203" s="2">
        <f t="shared" si="627"/>
        <v>0</v>
      </c>
      <c r="CO203" s="2">
        <f t="shared" si="628"/>
        <v>0</v>
      </c>
      <c r="CP203" s="2">
        <f t="shared" si="629"/>
        <v>0</v>
      </c>
      <c r="CQ203" s="2">
        <f t="shared" si="630"/>
        <v>0</v>
      </c>
      <c r="CR203" s="2">
        <f t="shared" si="631"/>
        <v>0</v>
      </c>
      <c r="CS203" s="2">
        <f t="shared" si="632"/>
        <v>0</v>
      </c>
      <c r="CT203" s="2">
        <f t="shared" si="633"/>
        <v>0</v>
      </c>
      <c r="CU203" s="2">
        <f t="shared" si="634"/>
        <v>0</v>
      </c>
      <c r="CV203" s="2">
        <f t="shared" si="635"/>
        <v>0</v>
      </c>
      <c r="CW203" s="2">
        <f t="shared" si="636"/>
        <v>0</v>
      </c>
      <c r="CX203" s="2">
        <f t="shared" si="637"/>
        <v>0</v>
      </c>
      <c r="CY203" s="2">
        <f t="shared" si="638"/>
        <v>0</v>
      </c>
      <c r="CZ203" s="2">
        <f t="shared" si="639"/>
        <v>0</v>
      </c>
    </row>
    <row r="204" spans="1:104" ht="82.8" x14ac:dyDescent="0.3">
      <c r="A204" s="2" t="s">
        <v>804</v>
      </c>
      <c r="B204" s="2" t="s">
        <v>807</v>
      </c>
      <c r="C204" s="2" t="s">
        <v>792</v>
      </c>
      <c r="D204" s="2" t="s">
        <v>812</v>
      </c>
      <c r="E204" s="2" t="s">
        <v>9</v>
      </c>
      <c r="F204" s="2">
        <f t="shared" si="488"/>
        <v>0</v>
      </c>
      <c r="G204" s="2">
        <f t="shared" si="489"/>
        <v>0</v>
      </c>
      <c r="H204" s="2">
        <f t="shared" si="490"/>
        <v>0</v>
      </c>
      <c r="I204" s="2">
        <f t="shared" si="491"/>
        <v>0</v>
      </c>
      <c r="J204" s="2">
        <f t="shared" si="492"/>
        <v>0</v>
      </c>
      <c r="K204" s="2">
        <f t="shared" si="493"/>
        <v>0</v>
      </c>
      <c r="L204" s="2">
        <f t="shared" si="494"/>
        <v>0</v>
      </c>
      <c r="M204" s="2">
        <f t="shared" si="495"/>
        <v>1</v>
      </c>
      <c r="N204" s="2" t="s">
        <v>43</v>
      </c>
      <c r="R204" s="2" t="s">
        <v>811</v>
      </c>
      <c r="S204" s="2" t="s">
        <v>108</v>
      </c>
      <c r="V204" s="2" t="s">
        <v>1237</v>
      </c>
      <c r="Y204" s="2">
        <f t="shared" si="584"/>
        <v>1</v>
      </c>
      <c r="Z204" s="2">
        <f t="shared" si="585"/>
        <v>0</v>
      </c>
      <c r="AA204" s="2">
        <f t="shared" si="586"/>
        <v>0</v>
      </c>
      <c r="AB204" s="2">
        <f t="shared" si="587"/>
        <v>0</v>
      </c>
      <c r="AC204" s="2">
        <f t="shared" si="588"/>
        <v>1</v>
      </c>
      <c r="AD204" s="2">
        <f t="shared" si="496"/>
        <v>0</v>
      </c>
      <c r="AE204" s="2">
        <f t="shared" si="589"/>
        <v>0</v>
      </c>
      <c r="AF204" s="2">
        <f t="shared" si="497"/>
        <v>0</v>
      </c>
      <c r="AG204" s="2">
        <f t="shared" si="498"/>
        <v>0</v>
      </c>
      <c r="AH204" s="2">
        <f t="shared" si="499"/>
        <v>0</v>
      </c>
      <c r="AI204" s="2">
        <f t="shared" si="500"/>
        <v>0</v>
      </c>
      <c r="AJ204" s="2">
        <f t="shared" si="501"/>
        <v>0</v>
      </c>
      <c r="AK204" s="2">
        <f t="shared" si="502"/>
        <v>0</v>
      </c>
      <c r="AL204" s="2">
        <f t="shared" si="503"/>
        <v>0</v>
      </c>
      <c r="AM204" s="2">
        <f t="shared" si="504"/>
        <v>0</v>
      </c>
      <c r="AN204" s="2">
        <f t="shared" si="505"/>
        <v>0</v>
      </c>
      <c r="AO204" s="2">
        <f t="shared" si="506"/>
        <v>0</v>
      </c>
      <c r="AP204" s="2">
        <f t="shared" si="507"/>
        <v>0</v>
      </c>
      <c r="AQ204" s="2">
        <f t="shared" si="508"/>
        <v>0</v>
      </c>
      <c r="AR204" s="2">
        <f t="shared" si="509"/>
        <v>0</v>
      </c>
      <c r="AS204" s="2">
        <f t="shared" si="590"/>
        <v>0</v>
      </c>
      <c r="AT204" s="2">
        <f t="shared" si="510"/>
        <v>0</v>
      </c>
      <c r="AU204" s="2">
        <f t="shared" si="511"/>
        <v>0</v>
      </c>
      <c r="AV204" s="2">
        <f t="shared" si="512"/>
        <v>0</v>
      </c>
      <c r="AW204" s="2">
        <f t="shared" si="513"/>
        <v>0</v>
      </c>
      <c r="AX204" s="2">
        <f t="shared" si="514"/>
        <v>0</v>
      </c>
      <c r="AY204" s="2">
        <f t="shared" si="515"/>
        <v>0</v>
      </c>
      <c r="AZ204" s="2">
        <f t="shared" si="516"/>
        <v>0</v>
      </c>
      <c r="BA204" s="2">
        <f t="shared" si="517"/>
        <v>0</v>
      </c>
      <c r="BB204" s="2">
        <f t="shared" si="518"/>
        <v>0</v>
      </c>
      <c r="BC204" s="2">
        <f t="shared" si="519"/>
        <v>0</v>
      </c>
      <c r="BD204" s="2">
        <f t="shared" si="591"/>
        <v>0</v>
      </c>
      <c r="BE204" s="2">
        <f t="shared" si="592"/>
        <v>0</v>
      </c>
      <c r="BF204" s="2">
        <f t="shared" si="593"/>
        <v>0</v>
      </c>
      <c r="BG204" s="2">
        <f t="shared" si="594"/>
        <v>1</v>
      </c>
      <c r="BH204" s="2">
        <f t="shared" si="595"/>
        <v>0</v>
      </c>
      <c r="BI204" s="2">
        <f t="shared" si="596"/>
        <v>0</v>
      </c>
      <c r="BJ204" s="2">
        <f t="shared" si="597"/>
        <v>0</v>
      </c>
      <c r="BK204" s="2">
        <f t="shared" si="598"/>
        <v>0</v>
      </c>
      <c r="BL204" s="2">
        <f t="shared" si="599"/>
        <v>0</v>
      </c>
      <c r="BM204" s="2">
        <f t="shared" si="600"/>
        <v>0</v>
      </c>
      <c r="BN204" s="2">
        <f t="shared" si="601"/>
        <v>0</v>
      </c>
      <c r="BO204" s="2">
        <f t="shared" si="602"/>
        <v>0</v>
      </c>
      <c r="BP204" s="2">
        <f t="shared" si="603"/>
        <v>0</v>
      </c>
      <c r="BQ204" s="2">
        <f t="shared" si="604"/>
        <v>0</v>
      </c>
      <c r="BR204" s="2">
        <f t="shared" si="605"/>
        <v>0</v>
      </c>
      <c r="BS204" s="2">
        <f t="shared" si="606"/>
        <v>0</v>
      </c>
      <c r="BT204" s="2">
        <f t="shared" si="607"/>
        <v>0</v>
      </c>
      <c r="BU204" s="2">
        <f t="shared" si="608"/>
        <v>0</v>
      </c>
      <c r="BV204" s="2">
        <f t="shared" si="609"/>
        <v>0</v>
      </c>
      <c r="BW204" s="2">
        <f t="shared" si="610"/>
        <v>0</v>
      </c>
      <c r="BX204" s="2">
        <f t="shared" si="611"/>
        <v>0</v>
      </c>
      <c r="BY204" s="2">
        <f t="shared" si="612"/>
        <v>0</v>
      </c>
      <c r="BZ204" s="2">
        <f t="shared" si="613"/>
        <v>0</v>
      </c>
      <c r="CA204" s="2">
        <f t="shared" si="614"/>
        <v>0</v>
      </c>
      <c r="CB204" s="2">
        <f t="shared" si="615"/>
        <v>0</v>
      </c>
      <c r="CC204" s="2">
        <f t="shared" si="616"/>
        <v>0</v>
      </c>
      <c r="CD204" s="2">
        <f t="shared" si="617"/>
        <v>0</v>
      </c>
      <c r="CE204" s="2">
        <f t="shared" si="618"/>
        <v>0</v>
      </c>
      <c r="CF204" s="2">
        <f t="shared" si="619"/>
        <v>0</v>
      </c>
      <c r="CG204" s="2">
        <f t="shared" si="620"/>
        <v>0</v>
      </c>
      <c r="CH204" s="2">
        <f t="shared" si="621"/>
        <v>0</v>
      </c>
      <c r="CI204" s="2">
        <f t="shared" si="622"/>
        <v>0</v>
      </c>
      <c r="CJ204" s="2">
        <f t="shared" si="623"/>
        <v>0</v>
      </c>
      <c r="CK204" s="2">
        <f t="shared" si="624"/>
        <v>0</v>
      </c>
      <c r="CL204" s="2">
        <f t="shared" si="625"/>
        <v>1</v>
      </c>
      <c r="CM204" s="2">
        <f t="shared" si="626"/>
        <v>0</v>
      </c>
      <c r="CN204" s="2">
        <f t="shared" si="627"/>
        <v>1</v>
      </c>
      <c r="CO204" s="2">
        <f t="shared" si="628"/>
        <v>0</v>
      </c>
      <c r="CP204" s="2">
        <f t="shared" si="629"/>
        <v>0</v>
      </c>
      <c r="CQ204" s="2">
        <f t="shared" si="630"/>
        <v>1</v>
      </c>
      <c r="CR204" s="2">
        <f t="shared" si="631"/>
        <v>0</v>
      </c>
      <c r="CS204" s="2">
        <f t="shared" si="632"/>
        <v>0</v>
      </c>
      <c r="CT204" s="2">
        <f t="shared" si="633"/>
        <v>0</v>
      </c>
      <c r="CU204" s="2">
        <f t="shared" si="634"/>
        <v>0</v>
      </c>
      <c r="CV204" s="2">
        <f t="shared" si="635"/>
        <v>0</v>
      </c>
      <c r="CW204" s="2">
        <f t="shared" si="636"/>
        <v>1</v>
      </c>
      <c r="CX204" s="2">
        <f t="shared" si="637"/>
        <v>0</v>
      </c>
      <c r="CY204" s="2">
        <f t="shared" si="638"/>
        <v>0</v>
      </c>
      <c r="CZ204" s="2">
        <f t="shared" si="639"/>
        <v>0</v>
      </c>
    </row>
    <row r="205" spans="1:104" ht="138" x14ac:dyDescent="0.3">
      <c r="A205" s="2" t="s">
        <v>805</v>
      </c>
      <c r="B205" s="2" t="s">
        <v>808</v>
      </c>
      <c r="C205" s="2" t="s">
        <v>792</v>
      </c>
      <c r="D205" s="2" t="s">
        <v>813</v>
      </c>
      <c r="E205" s="2" t="s">
        <v>4</v>
      </c>
      <c r="F205" s="2">
        <f t="shared" si="488"/>
        <v>0</v>
      </c>
      <c r="G205" s="2">
        <f t="shared" si="489"/>
        <v>0</v>
      </c>
      <c r="H205" s="2">
        <f t="shared" si="490"/>
        <v>1</v>
      </c>
      <c r="I205" s="2">
        <f t="shared" si="491"/>
        <v>0</v>
      </c>
      <c r="J205" s="2">
        <f t="shared" si="492"/>
        <v>0</v>
      </c>
      <c r="K205" s="2">
        <f t="shared" si="493"/>
        <v>0</v>
      </c>
      <c r="L205" s="2">
        <f t="shared" si="494"/>
        <v>0</v>
      </c>
      <c r="M205" s="2">
        <f t="shared" si="495"/>
        <v>0</v>
      </c>
      <c r="N205" s="2" t="s">
        <v>800</v>
      </c>
      <c r="P205" s="2" t="s">
        <v>139</v>
      </c>
      <c r="R205" s="2" t="s">
        <v>799</v>
      </c>
      <c r="S205" s="2" t="s">
        <v>63</v>
      </c>
      <c r="T205" s="2" t="s">
        <v>68</v>
      </c>
      <c r="U205" s="2" t="s">
        <v>72</v>
      </c>
      <c r="V205" s="2" t="s">
        <v>1239</v>
      </c>
      <c r="W205" s="2" t="s">
        <v>802</v>
      </c>
      <c r="X205" s="2" t="s">
        <v>801</v>
      </c>
      <c r="Y205" s="2">
        <f t="shared" si="584"/>
        <v>1</v>
      </c>
      <c r="Z205" s="2">
        <f t="shared" si="585"/>
        <v>0</v>
      </c>
      <c r="AA205" s="2">
        <f t="shared" si="586"/>
        <v>1</v>
      </c>
      <c r="AB205" s="2">
        <f t="shared" si="587"/>
        <v>0</v>
      </c>
      <c r="AC205" s="2">
        <f t="shared" si="588"/>
        <v>1</v>
      </c>
      <c r="AD205" s="2">
        <f t="shared" si="496"/>
        <v>1</v>
      </c>
      <c r="AE205" s="2">
        <f t="shared" si="589"/>
        <v>1</v>
      </c>
      <c r="AF205" s="2">
        <f t="shared" si="497"/>
        <v>0</v>
      </c>
      <c r="AG205" s="2">
        <f t="shared" si="498"/>
        <v>0</v>
      </c>
      <c r="AH205" s="2">
        <f t="shared" si="499"/>
        <v>0</v>
      </c>
      <c r="AI205" s="2">
        <f t="shared" si="500"/>
        <v>1</v>
      </c>
      <c r="AJ205" s="2">
        <f t="shared" si="501"/>
        <v>0</v>
      </c>
      <c r="AK205" s="2">
        <f t="shared" si="502"/>
        <v>0</v>
      </c>
      <c r="AL205" s="2">
        <f t="shared" si="503"/>
        <v>0</v>
      </c>
      <c r="AM205" s="2">
        <f t="shared" si="504"/>
        <v>1</v>
      </c>
      <c r="AN205" s="2">
        <f t="shared" si="505"/>
        <v>0</v>
      </c>
      <c r="AO205" s="2">
        <f t="shared" si="506"/>
        <v>0</v>
      </c>
      <c r="AP205" s="2">
        <f t="shared" si="507"/>
        <v>0</v>
      </c>
      <c r="AQ205" s="2">
        <f t="shared" si="508"/>
        <v>0</v>
      </c>
      <c r="AR205" s="2">
        <f t="shared" si="509"/>
        <v>1</v>
      </c>
      <c r="AS205" s="2">
        <f t="shared" si="590"/>
        <v>0</v>
      </c>
      <c r="AT205" s="2">
        <f t="shared" si="510"/>
        <v>1</v>
      </c>
      <c r="AU205" s="2">
        <f t="shared" si="511"/>
        <v>0</v>
      </c>
      <c r="AV205" s="2">
        <f t="shared" si="512"/>
        <v>0</v>
      </c>
      <c r="AW205" s="2">
        <f t="shared" si="513"/>
        <v>0</v>
      </c>
      <c r="AX205" s="2">
        <f t="shared" si="514"/>
        <v>0</v>
      </c>
      <c r="AY205" s="2">
        <f t="shared" si="515"/>
        <v>0</v>
      </c>
      <c r="AZ205" s="2">
        <f t="shared" si="516"/>
        <v>1</v>
      </c>
      <c r="BA205" s="2">
        <f t="shared" si="517"/>
        <v>1</v>
      </c>
      <c r="BB205" s="2">
        <f t="shared" si="518"/>
        <v>0</v>
      </c>
      <c r="BC205" s="2">
        <f t="shared" si="519"/>
        <v>0</v>
      </c>
      <c r="BD205" s="2">
        <f t="shared" si="591"/>
        <v>0</v>
      </c>
      <c r="BE205" s="2">
        <f t="shared" si="592"/>
        <v>0</v>
      </c>
      <c r="BF205" s="2">
        <f t="shared" si="593"/>
        <v>0</v>
      </c>
      <c r="BG205" s="2">
        <f t="shared" si="594"/>
        <v>1</v>
      </c>
      <c r="BH205" s="2">
        <f t="shared" si="595"/>
        <v>1</v>
      </c>
      <c r="BI205" s="2">
        <f t="shared" si="596"/>
        <v>0</v>
      </c>
      <c r="BJ205" s="2">
        <f t="shared" si="597"/>
        <v>0</v>
      </c>
      <c r="BK205" s="2">
        <f t="shared" si="598"/>
        <v>1</v>
      </c>
      <c r="BL205" s="2">
        <f t="shared" si="599"/>
        <v>0</v>
      </c>
      <c r="BM205" s="2">
        <f t="shared" si="600"/>
        <v>0</v>
      </c>
      <c r="BN205" s="2">
        <f t="shared" si="601"/>
        <v>1</v>
      </c>
      <c r="BO205" s="2">
        <f t="shared" si="602"/>
        <v>0</v>
      </c>
      <c r="BP205" s="2">
        <f t="shared" si="603"/>
        <v>0</v>
      </c>
      <c r="BQ205" s="2">
        <f t="shared" si="604"/>
        <v>0</v>
      </c>
      <c r="BR205" s="2">
        <f t="shared" si="605"/>
        <v>1</v>
      </c>
      <c r="BS205" s="2">
        <f t="shared" si="606"/>
        <v>0</v>
      </c>
      <c r="BT205" s="2">
        <f t="shared" si="607"/>
        <v>0</v>
      </c>
      <c r="BU205" s="2">
        <f t="shared" si="608"/>
        <v>0</v>
      </c>
      <c r="BV205" s="2">
        <f t="shared" si="609"/>
        <v>0</v>
      </c>
      <c r="BW205" s="2">
        <f t="shared" si="610"/>
        <v>0</v>
      </c>
      <c r="BX205" s="2">
        <f t="shared" si="611"/>
        <v>0</v>
      </c>
      <c r="BY205" s="2">
        <f t="shared" si="612"/>
        <v>0</v>
      </c>
      <c r="BZ205" s="2">
        <f t="shared" si="613"/>
        <v>0</v>
      </c>
      <c r="CA205" s="2">
        <f t="shared" si="614"/>
        <v>0</v>
      </c>
      <c r="CB205" s="2">
        <f t="shared" si="615"/>
        <v>0</v>
      </c>
      <c r="CC205" s="2">
        <f t="shared" si="616"/>
        <v>0</v>
      </c>
      <c r="CD205" s="2">
        <f t="shared" si="617"/>
        <v>0</v>
      </c>
      <c r="CE205" s="2">
        <f t="shared" si="618"/>
        <v>0</v>
      </c>
      <c r="CF205" s="2">
        <f t="shared" si="619"/>
        <v>0</v>
      </c>
      <c r="CG205" s="2">
        <f t="shared" si="620"/>
        <v>0</v>
      </c>
      <c r="CH205" s="2">
        <f t="shared" si="621"/>
        <v>0</v>
      </c>
      <c r="CI205" s="2">
        <f t="shared" si="622"/>
        <v>0</v>
      </c>
      <c r="CJ205" s="2">
        <f t="shared" si="623"/>
        <v>0</v>
      </c>
      <c r="CK205" s="2">
        <f t="shared" si="624"/>
        <v>0</v>
      </c>
      <c r="CL205" s="2">
        <f t="shared" si="625"/>
        <v>1</v>
      </c>
      <c r="CM205" s="2">
        <f t="shared" si="626"/>
        <v>0</v>
      </c>
      <c r="CN205" s="2">
        <f t="shared" si="627"/>
        <v>1</v>
      </c>
      <c r="CO205" s="2">
        <f t="shared" si="628"/>
        <v>0</v>
      </c>
      <c r="CP205" s="2">
        <f t="shared" si="629"/>
        <v>0</v>
      </c>
      <c r="CQ205" s="2">
        <f t="shared" si="630"/>
        <v>1</v>
      </c>
      <c r="CR205" s="2">
        <f t="shared" si="631"/>
        <v>1</v>
      </c>
      <c r="CS205" s="2">
        <f t="shared" si="632"/>
        <v>0</v>
      </c>
      <c r="CT205" s="2">
        <f t="shared" si="633"/>
        <v>0</v>
      </c>
      <c r="CU205" s="2">
        <f t="shared" si="634"/>
        <v>0</v>
      </c>
      <c r="CV205" s="2">
        <f t="shared" si="635"/>
        <v>0</v>
      </c>
      <c r="CW205" s="2">
        <f t="shared" si="636"/>
        <v>1</v>
      </c>
      <c r="CX205" s="2">
        <f t="shared" si="637"/>
        <v>0</v>
      </c>
      <c r="CY205" s="2">
        <f t="shared" si="638"/>
        <v>1</v>
      </c>
      <c r="CZ205" s="2">
        <f t="shared" si="639"/>
        <v>0</v>
      </c>
    </row>
    <row r="206" spans="1:104" ht="55.2" x14ac:dyDescent="0.3">
      <c r="A206" s="2" t="s">
        <v>803</v>
      </c>
      <c r="B206" s="2" t="s">
        <v>809</v>
      </c>
      <c r="C206" s="2" t="s">
        <v>792</v>
      </c>
      <c r="D206" s="2" t="s">
        <v>814</v>
      </c>
      <c r="E206" s="2" t="s">
        <v>4</v>
      </c>
      <c r="F206" s="2">
        <f t="shared" si="488"/>
        <v>0</v>
      </c>
      <c r="G206" s="2">
        <f t="shared" si="489"/>
        <v>0</v>
      </c>
      <c r="H206" s="2">
        <f t="shared" si="490"/>
        <v>1</v>
      </c>
      <c r="I206" s="2">
        <f t="shared" si="491"/>
        <v>0</v>
      </c>
      <c r="J206" s="2">
        <f t="shared" si="492"/>
        <v>0</v>
      </c>
      <c r="K206" s="2">
        <f t="shared" si="493"/>
        <v>0</v>
      </c>
      <c r="L206" s="2">
        <f t="shared" si="494"/>
        <v>0</v>
      </c>
      <c r="M206" s="2">
        <f t="shared" si="495"/>
        <v>0</v>
      </c>
      <c r="R206" s="2" t="s">
        <v>310</v>
      </c>
      <c r="S206" s="2" t="s">
        <v>63</v>
      </c>
      <c r="T206" s="2" t="s">
        <v>66</v>
      </c>
      <c r="U206" s="2" t="s">
        <v>72</v>
      </c>
      <c r="V206" s="2" t="s">
        <v>1237</v>
      </c>
      <c r="Y206" s="2">
        <f t="shared" si="584"/>
        <v>0</v>
      </c>
      <c r="Z206" s="2">
        <f t="shared" si="585"/>
        <v>0</v>
      </c>
      <c r="AA206" s="2">
        <f t="shared" si="586"/>
        <v>0</v>
      </c>
      <c r="AB206" s="2">
        <f t="shared" si="587"/>
        <v>0</v>
      </c>
      <c r="AC206" s="2">
        <f t="shared" si="588"/>
        <v>1</v>
      </c>
      <c r="AD206" s="2">
        <f t="shared" si="496"/>
        <v>1</v>
      </c>
      <c r="AE206" s="2">
        <f t="shared" si="589"/>
        <v>0</v>
      </c>
      <c r="AF206" s="2">
        <f t="shared" si="497"/>
        <v>0</v>
      </c>
      <c r="AG206" s="2">
        <f t="shared" si="498"/>
        <v>1</v>
      </c>
      <c r="AH206" s="2">
        <f t="shared" si="499"/>
        <v>0</v>
      </c>
      <c r="AI206" s="2">
        <f t="shared" si="500"/>
        <v>0</v>
      </c>
      <c r="AJ206" s="2">
        <f t="shared" si="501"/>
        <v>0</v>
      </c>
      <c r="AK206" s="2">
        <f t="shared" si="502"/>
        <v>0</v>
      </c>
      <c r="AL206" s="2">
        <f t="shared" si="503"/>
        <v>0</v>
      </c>
      <c r="AM206" s="2">
        <f t="shared" si="504"/>
        <v>1</v>
      </c>
      <c r="AN206" s="2">
        <f t="shared" si="505"/>
        <v>0</v>
      </c>
      <c r="AO206" s="2">
        <f t="shared" si="506"/>
        <v>0</v>
      </c>
      <c r="AP206" s="2">
        <f t="shared" si="507"/>
        <v>0</v>
      </c>
      <c r="AQ206" s="2">
        <f t="shared" si="508"/>
        <v>0</v>
      </c>
      <c r="AR206" s="2">
        <f t="shared" si="509"/>
        <v>0</v>
      </c>
      <c r="AS206" s="2">
        <f t="shared" si="590"/>
        <v>0</v>
      </c>
      <c r="AT206" s="2">
        <f t="shared" si="510"/>
        <v>0</v>
      </c>
      <c r="AU206" s="2">
        <f t="shared" si="511"/>
        <v>0</v>
      </c>
      <c r="AV206" s="2">
        <f t="shared" si="512"/>
        <v>0</v>
      </c>
      <c r="AW206" s="2">
        <f t="shared" si="513"/>
        <v>0</v>
      </c>
      <c r="AX206" s="2">
        <f t="shared" si="514"/>
        <v>0</v>
      </c>
      <c r="AY206" s="2">
        <f t="shared" si="515"/>
        <v>0</v>
      </c>
      <c r="AZ206" s="2">
        <f t="shared" si="516"/>
        <v>0</v>
      </c>
      <c r="BA206" s="2">
        <f t="shared" si="517"/>
        <v>0</v>
      </c>
      <c r="BB206" s="2">
        <f t="shared" si="518"/>
        <v>0</v>
      </c>
      <c r="BC206" s="2">
        <f t="shared" si="519"/>
        <v>0</v>
      </c>
      <c r="BD206" s="2">
        <f t="shared" si="591"/>
        <v>0</v>
      </c>
      <c r="BE206" s="2">
        <f t="shared" si="592"/>
        <v>0</v>
      </c>
      <c r="BF206" s="2">
        <f t="shared" si="593"/>
        <v>0</v>
      </c>
      <c r="BG206" s="2">
        <f t="shared" si="594"/>
        <v>0</v>
      </c>
      <c r="BH206" s="2">
        <f t="shared" si="595"/>
        <v>0</v>
      </c>
      <c r="BI206" s="2">
        <f t="shared" si="596"/>
        <v>0</v>
      </c>
      <c r="BJ206" s="2">
        <f t="shared" si="597"/>
        <v>0</v>
      </c>
      <c r="BK206" s="2">
        <f t="shared" si="598"/>
        <v>0</v>
      </c>
      <c r="BL206" s="2">
        <f t="shared" si="599"/>
        <v>0</v>
      </c>
      <c r="BM206" s="2">
        <f t="shared" si="600"/>
        <v>0</v>
      </c>
      <c r="BN206" s="2">
        <f t="shared" si="601"/>
        <v>0</v>
      </c>
      <c r="BO206" s="2">
        <f t="shared" si="602"/>
        <v>0</v>
      </c>
      <c r="BP206" s="2">
        <f t="shared" si="603"/>
        <v>0</v>
      </c>
      <c r="BQ206" s="2">
        <f t="shared" si="604"/>
        <v>0</v>
      </c>
      <c r="BR206" s="2">
        <f t="shared" si="605"/>
        <v>0</v>
      </c>
      <c r="BS206" s="2">
        <f t="shared" si="606"/>
        <v>0</v>
      </c>
      <c r="BT206" s="2">
        <f t="shared" si="607"/>
        <v>0</v>
      </c>
      <c r="BU206" s="2">
        <f t="shared" si="608"/>
        <v>0</v>
      </c>
      <c r="BV206" s="2">
        <f t="shared" si="609"/>
        <v>0</v>
      </c>
      <c r="BW206" s="2">
        <f t="shared" si="610"/>
        <v>0</v>
      </c>
      <c r="BX206" s="2">
        <f t="shared" si="611"/>
        <v>0</v>
      </c>
      <c r="BY206" s="2">
        <f t="shared" si="612"/>
        <v>0</v>
      </c>
      <c r="BZ206" s="2">
        <f t="shared" si="613"/>
        <v>0</v>
      </c>
      <c r="CA206" s="2">
        <f t="shared" si="614"/>
        <v>0</v>
      </c>
      <c r="CB206" s="2">
        <f t="shared" si="615"/>
        <v>0</v>
      </c>
      <c r="CC206" s="2">
        <f t="shared" si="616"/>
        <v>0</v>
      </c>
      <c r="CD206" s="2">
        <f t="shared" si="617"/>
        <v>0</v>
      </c>
      <c r="CE206" s="2">
        <f t="shared" si="618"/>
        <v>0</v>
      </c>
      <c r="CF206" s="2">
        <f t="shared" si="619"/>
        <v>0</v>
      </c>
      <c r="CG206" s="2">
        <f t="shared" si="620"/>
        <v>0</v>
      </c>
      <c r="CH206" s="2">
        <f t="shared" si="621"/>
        <v>0</v>
      </c>
      <c r="CI206" s="2">
        <f t="shared" si="622"/>
        <v>0</v>
      </c>
      <c r="CJ206" s="2">
        <f t="shared" si="623"/>
        <v>0</v>
      </c>
      <c r="CK206" s="2">
        <f t="shared" si="624"/>
        <v>0</v>
      </c>
      <c r="CL206" s="2">
        <f t="shared" si="625"/>
        <v>1</v>
      </c>
      <c r="CM206" s="2">
        <f t="shared" si="626"/>
        <v>0</v>
      </c>
      <c r="CN206" s="2">
        <f t="shared" si="627"/>
        <v>0</v>
      </c>
      <c r="CO206" s="2">
        <f t="shared" si="628"/>
        <v>0</v>
      </c>
      <c r="CP206" s="2">
        <f t="shared" si="629"/>
        <v>0</v>
      </c>
      <c r="CQ206" s="2">
        <f t="shared" si="630"/>
        <v>0</v>
      </c>
      <c r="CR206" s="2">
        <f t="shared" si="631"/>
        <v>0</v>
      </c>
      <c r="CS206" s="2">
        <f t="shared" si="632"/>
        <v>0</v>
      </c>
      <c r="CT206" s="2">
        <f t="shared" si="633"/>
        <v>0</v>
      </c>
      <c r="CU206" s="2">
        <f t="shared" si="634"/>
        <v>0</v>
      </c>
      <c r="CV206" s="2">
        <f t="shared" si="635"/>
        <v>0</v>
      </c>
      <c r="CW206" s="2">
        <f t="shared" si="636"/>
        <v>1</v>
      </c>
      <c r="CX206" s="2">
        <f t="shared" si="637"/>
        <v>0</v>
      </c>
      <c r="CY206" s="2">
        <f t="shared" si="638"/>
        <v>0</v>
      </c>
      <c r="CZ206" s="2">
        <f t="shared" si="639"/>
        <v>0</v>
      </c>
    </row>
    <row r="207" spans="1:104" ht="179.4" x14ac:dyDescent="0.3">
      <c r="A207" s="2" t="s">
        <v>818</v>
      </c>
      <c r="B207" s="2" t="s">
        <v>824</v>
      </c>
      <c r="C207" s="2" t="s">
        <v>815</v>
      </c>
      <c r="D207" s="2" t="s">
        <v>821</v>
      </c>
      <c r="E207" s="2" t="s">
        <v>629</v>
      </c>
      <c r="F207" s="2">
        <f t="shared" si="488"/>
        <v>0</v>
      </c>
      <c r="G207" s="2">
        <f t="shared" si="489"/>
        <v>0</v>
      </c>
      <c r="H207" s="2">
        <f t="shared" si="490"/>
        <v>0</v>
      </c>
      <c r="I207" s="2">
        <f t="shared" si="491"/>
        <v>0</v>
      </c>
      <c r="J207" s="2">
        <f t="shared" si="492"/>
        <v>1</v>
      </c>
      <c r="K207" s="2">
        <f t="shared" si="493"/>
        <v>1</v>
      </c>
      <c r="L207" s="2">
        <f t="shared" si="494"/>
        <v>0</v>
      </c>
      <c r="M207" s="2">
        <f t="shared" si="495"/>
        <v>0</v>
      </c>
      <c r="N207" s="2" t="s">
        <v>1085</v>
      </c>
      <c r="R207" s="2" t="s">
        <v>817</v>
      </c>
      <c r="S207" s="2" t="s">
        <v>63</v>
      </c>
      <c r="T207" s="2" t="s">
        <v>338</v>
      </c>
      <c r="U207" s="2" t="s">
        <v>72</v>
      </c>
      <c r="V207" s="2" t="s">
        <v>1239</v>
      </c>
      <c r="W207" s="2" t="s">
        <v>81</v>
      </c>
      <c r="X207" s="2" t="s">
        <v>88</v>
      </c>
      <c r="Y207" s="2">
        <f t="shared" si="584"/>
        <v>1</v>
      </c>
      <c r="Z207" s="2">
        <f t="shared" si="585"/>
        <v>0</v>
      </c>
      <c r="AA207" s="2">
        <f t="shared" si="586"/>
        <v>0</v>
      </c>
      <c r="AB207" s="2">
        <f t="shared" si="587"/>
        <v>0</v>
      </c>
      <c r="AC207" s="2">
        <f t="shared" si="588"/>
        <v>1</v>
      </c>
      <c r="AD207" s="2">
        <f t="shared" si="496"/>
        <v>1</v>
      </c>
      <c r="AE207" s="2">
        <f t="shared" si="589"/>
        <v>1</v>
      </c>
      <c r="AF207" s="2">
        <f t="shared" si="497"/>
        <v>0</v>
      </c>
      <c r="AG207" s="2">
        <f t="shared" si="498"/>
        <v>0</v>
      </c>
      <c r="AH207" s="2">
        <f t="shared" si="499"/>
        <v>0</v>
      </c>
      <c r="AI207" s="2">
        <f t="shared" si="500"/>
        <v>1</v>
      </c>
      <c r="AJ207" s="2">
        <f t="shared" si="501"/>
        <v>1</v>
      </c>
      <c r="AK207" s="2">
        <f t="shared" si="502"/>
        <v>0</v>
      </c>
      <c r="AL207" s="2">
        <f t="shared" si="503"/>
        <v>0</v>
      </c>
      <c r="AM207" s="2">
        <f t="shared" si="504"/>
        <v>1</v>
      </c>
      <c r="AN207" s="2">
        <f t="shared" si="505"/>
        <v>0</v>
      </c>
      <c r="AO207" s="2">
        <f t="shared" si="506"/>
        <v>0</v>
      </c>
      <c r="AP207" s="2">
        <f t="shared" si="507"/>
        <v>0</v>
      </c>
      <c r="AQ207" s="2">
        <f t="shared" si="508"/>
        <v>0</v>
      </c>
      <c r="AR207" s="2">
        <f t="shared" si="509"/>
        <v>0</v>
      </c>
      <c r="AS207" s="2">
        <f t="shared" si="590"/>
        <v>0</v>
      </c>
      <c r="AT207" s="2">
        <f t="shared" si="510"/>
        <v>1</v>
      </c>
      <c r="AU207" s="2">
        <f t="shared" si="511"/>
        <v>0</v>
      </c>
      <c r="AV207" s="2">
        <f t="shared" si="512"/>
        <v>0</v>
      </c>
      <c r="AW207" s="2">
        <f t="shared" si="513"/>
        <v>0</v>
      </c>
      <c r="AX207" s="2">
        <f t="shared" si="514"/>
        <v>0</v>
      </c>
      <c r="AY207" s="2">
        <f t="shared" si="515"/>
        <v>0</v>
      </c>
      <c r="AZ207" s="2">
        <f t="shared" si="516"/>
        <v>0</v>
      </c>
      <c r="BA207" s="2">
        <f t="shared" si="517"/>
        <v>1</v>
      </c>
      <c r="BB207" s="2">
        <f t="shared" si="518"/>
        <v>0</v>
      </c>
      <c r="BC207" s="2">
        <f t="shared" si="519"/>
        <v>0</v>
      </c>
      <c r="BD207" s="2">
        <f t="shared" si="591"/>
        <v>0</v>
      </c>
      <c r="BE207" s="2">
        <f t="shared" si="592"/>
        <v>0</v>
      </c>
      <c r="BF207" s="2">
        <f t="shared" si="593"/>
        <v>1</v>
      </c>
      <c r="BG207" s="2">
        <f t="shared" si="594"/>
        <v>1</v>
      </c>
      <c r="BH207" s="2">
        <f t="shared" si="595"/>
        <v>1</v>
      </c>
      <c r="BI207" s="2">
        <f t="shared" si="596"/>
        <v>0</v>
      </c>
      <c r="BJ207" s="2">
        <f t="shared" si="597"/>
        <v>0</v>
      </c>
      <c r="BK207" s="2">
        <f t="shared" si="598"/>
        <v>1</v>
      </c>
      <c r="BL207" s="2">
        <f t="shared" si="599"/>
        <v>0</v>
      </c>
      <c r="BM207" s="2">
        <f t="shared" si="600"/>
        <v>1</v>
      </c>
      <c r="BN207" s="2">
        <f t="shared" si="601"/>
        <v>0</v>
      </c>
      <c r="BO207" s="2">
        <f t="shared" si="602"/>
        <v>0</v>
      </c>
      <c r="BP207" s="2">
        <f t="shared" si="603"/>
        <v>1</v>
      </c>
      <c r="BQ207" s="2">
        <f t="shared" si="604"/>
        <v>0</v>
      </c>
      <c r="BR207" s="2">
        <f t="shared" si="605"/>
        <v>0</v>
      </c>
      <c r="BS207" s="2">
        <f t="shared" si="606"/>
        <v>0</v>
      </c>
      <c r="BT207" s="2">
        <f t="shared" si="607"/>
        <v>0</v>
      </c>
      <c r="BU207" s="2">
        <f t="shared" si="608"/>
        <v>0</v>
      </c>
      <c r="BV207" s="2">
        <f t="shared" si="609"/>
        <v>0</v>
      </c>
      <c r="BW207" s="2">
        <f t="shared" si="610"/>
        <v>0</v>
      </c>
      <c r="BX207" s="2">
        <f t="shared" si="611"/>
        <v>0</v>
      </c>
      <c r="BY207" s="2">
        <f t="shared" si="612"/>
        <v>0</v>
      </c>
      <c r="BZ207" s="2">
        <f t="shared" si="613"/>
        <v>0</v>
      </c>
      <c r="CA207" s="2">
        <f t="shared" si="614"/>
        <v>0</v>
      </c>
      <c r="CB207" s="2">
        <f t="shared" si="615"/>
        <v>0</v>
      </c>
      <c r="CC207" s="2">
        <f t="shared" si="616"/>
        <v>0</v>
      </c>
      <c r="CD207" s="2">
        <f t="shared" si="617"/>
        <v>0</v>
      </c>
      <c r="CE207" s="2">
        <f t="shared" si="618"/>
        <v>0</v>
      </c>
      <c r="CF207" s="2">
        <f t="shared" si="619"/>
        <v>0</v>
      </c>
      <c r="CG207" s="2">
        <f t="shared" si="620"/>
        <v>0</v>
      </c>
      <c r="CH207" s="2">
        <f t="shared" si="621"/>
        <v>0</v>
      </c>
      <c r="CI207" s="2">
        <f t="shared" si="622"/>
        <v>0</v>
      </c>
      <c r="CJ207" s="2">
        <f t="shared" si="623"/>
        <v>0</v>
      </c>
      <c r="CK207" s="2">
        <f t="shared" si="624"/>
        <v>1</v>
      </c>
      <c r="CL207" s="2">
        <f t="shared" si="625"/>
        <v>1</v>
      </c>
      <c r="CM207" s="2">
        <f t="shared" si="626"/>
        <v>0</v>
      </c>
      <c r="CN207" s="2">
        <f t="shared" si="627"/>
        <v>0</v>
      </c>
      <c r="CO207" s="2">
        <f t="shared" si="628"/>
        <v>0</v>
      </c>
      <c r="CP207" s="2">
        <f t="shared" si="629"/>
        <v>0</v>
      </c>
      <c r="CQ207" s="2">
        <f t="shared" si="630"/>
        <v>0</v>
      </c>
      <c r="CR207" s="2">
        <f t="shared" si="631"/>
        <v>0</v>
      </c>
      <c r="CS207" s="2">
        <f t="shared" si="632"/>
        <v>0</v>
      </c>
      <c r="CT207" s="2">
        <f t="shared" si="633"/>
        <v>0</v>
      </c>
      <c r="CU207" s="2">
        <f t="shared" si="634"/>
        <v>0</v>
      </c>
      <c r="CV207" s="2">
        <f t="shared" si="635"/>
        <v>0</v>
      </c>
      <c r="CW207" s="2">
        <f t="shared" si="636"/>
        <v>1</v>
      </c>
      <c r="CX207" s="2">
        <f t="shared" si="637"/>
        <v>0</v>
      </c>
      <c r="CY207" s="2">
        <f t="shared" si="638"/>
        <v>1</v>
      </c>
      <c r="CZ207" s="2">
        <f t="shared" si="639"/>
        <v>0</v>
      </c>
    </row>
    <row r="208" spans="1:104" ht="179.4" x14ac:dyDescent="0.3">
      <c r="A208" s="2" t="s">
        <v>819</v>
      </c>
      <c r="B208" s="2" t="s">
        <v>825</v>
      </c>
      <c r="C208" s="2" t="s">
        <v>815</v>
      </c>
      <c r="D208" s="2" t="s">
        <v>822</v>
      </c>
      <c r="E208" s="2" t="s">
        <v>816</v>
      </c>
      <c r="F208" s="2">
        <f t="shared" si="488"/>
        <v>1</v>
      </c>
      <c r="G208" s="2">
        <f t="shared" si="489"/>
        <v>0</v>
      </c>
      <c r="H208" s="2">
        <f t="shared" si="490"/>
        <v>0</v>
      </c>
      <c r="I208" s="2">
        <f t="shared" si="491"/>
        <v>0</v>
      </c>
      <c r="J208" s="2">
        <f t="shared" si="492"/>
        <v>0</v>
      </c>
      <c r="K208" s="2">
        <f t="shared" si="493"/>
        <v>1</v>
      </c>
      <c r="L208" s="2">
        <f t="shared" si="494"/>
        <v>0</v>
      </c>
      <c r="M208" s="2">
        <f t="shared" si="495"/>
        <v>0</v>
      </c>
      <c r="N208" s="2" t="s">
        <v>823</v>
      </c>
      <c r="O208" s="2" t="s">
        <v>26</v>
      </c>
      <c r="R208" s="2" t="s">
        <v>820</v>
      </c>
      <c r="S208" s="2" t="s">
        <v>108</v>
      </c>
      <c r="V208" s="2" t="s">
        <v>1237</v>
      </c>
      <c r="Y208" s="2">
        <f t="shared" si="584"/>
        <v>1</v>
      </c>
      <c r="Z208" s="2">
        <f t="shared" si="585"/>
        <v>1</v>
      </c>
      <c r="AA208" s="2">
        <f t="shared" si="586"/>
        <v>0</v>
      </c>
      <c r="AB208" s="2">
        <f t="shared" si="587"/>
        <v>0</v>
      </c>
      <c r="AC208" s="2">
        <f t="shared" si="588"/>
        <v>1</v>
      </c>
      <c r="AD208" s="2">
        <f t="shared" si="496"/>
        <v>0</v>
      </c>
      <c r="AE208" s="2">
        <f t="shared" si="589"/>
        <v>0</v>
      </c>
      <c r="AF208" s="2">
        <f t="shared" si="497"/>
        <v>0</v>
      </c>
      <c r="AG208" s="2">
        <f t="shared" si="498"/>
        <v>0</v>
      </c>
      <c r="AH208" s="2">
        <f t="shared" si="499"/>
        <v>0</v>
      </c>
      <c r="AI208" s="2">
        <f t="shared" si="500"/>
        <v>0</v>
      </c>
      <c r="AJ208" s="2">
        <f t="shared" si="501"/>
        <v>0</v>
      </c>
      <c r="AK208" s="2">
        <f t="shared" si="502"/>
        <v>0</v>
      </c>
      <c r="AL208" s="2">
        <f t="shared" si="503"/>
        <v>0</v>
      </c>
      <c r="AM208" s="2">
        <f t="shared" si="504"/>
        <v>0</v>
      </c>
      <c r="AN208" s="2">
        <f t="shared" si="505"/>
        <v>0</v>
      </c>
      <c r="AO208" s="2">
        <f t="shared" si="506"/>
        <v>0</v>
      </c>
      <c r="AP208" s="2">
        <f t="shared" si="507"/>
        <v>0</v>
      </c>
      <c r="AQ208" s="2">
        <f t="shared" si="508"/>
        <v>0</v>
      </c>
      <c r="AR208" s="2">
        <f t="shared" si="509"/>
        <v>0</v>
      </c>
      <c r="AS208" s="2">
        <f t="shared" si="590"/>
        <v>0</v>
      </c>
      <c r="AT208" s="2">
        <f t="shared" si="510"/>
        <v>0</v>
      </c>
      <c r="AU208" s="2">
        <f t="shared" si="511"/>
        <v>0</v>
      </c>
      <c r="AV208" s="2">
        <f t="shared" si="512"/>
        <v>0</v>
      </c>
      <c r="AW208" s="2">
        <f t="shared" si="513"/>
        <v>0</v>
      </c>
      <c r="AX208" s="2">
        <f t="shared" si="514"/>
        <v>0</v>
      </c>
      <c r="AY208" s="2">
        <f t="shared" si="515"/>
        <v>0</v>
      </c>
      <c r="AZ208" s="2">
        <f t="shared" si="516"/>
        <v>0</v>
      </c>
      <c r="BA208" s="2">
        <f t="shared" si="517"/>
        <v>0</v>
      </c>
      <c r="BB208" s="2">
        <f t="shared" si="518"/>
        <v>0</v>
      </c>
      <c r="BC208" s="2">
        <f t="shared" si="519"/>
        <v>0</v>
      </c>
      <c r="BD208" s="2">
        <f t="shared" si="591"/>
        <v>1</v>
      </c>
      <c r="BE208" s="2">
        <f t="shared" si="592"/>
        <v>0</v>
      </c>
      <c r="BF208" s="2">
        <f t="shared" si="593"/>
        <v>0</v>
      </c>
      <c r="BG208" s="2">
        <f t="shared" si="594"/>
        <v>1</v>
      </c>
      <c r="BH208" s="2">
        <f t="shared" si="595"/>
        <v>1</v>
      </c>
      <c r="BI208" s="2">
        <f t="shared" si="596"/>
        <v>0</v>
      </c>
      <c r="BJ208" s="2">
        <f t="shared" si="597"/>
        <v>0</v>
      </c>
      <c r="BK208" s="2">
        <f t="shared" si="598"/>
        <v>0</v>
      </c>
      <c r="BL208" s="2">
        <f t="shared" si="599"/>
        <v>0</v>
      </c>
      <c r="BM208" s="2">
        <f t="shared" si="600"/>
        <v>0</v>
      </c>
      <c r="BN208" s="2">
        <f t="shared" si="601"/>
        <v>0</v>
      </c>
      <c r="BO208" s="2">
        <f t="shared" si="602"/>
        <v>0</v>
      </c>
      <c r="BP208" s="2">
        <f t="shared" si="603"/>
        <v>0</v>
      </c>
      <c r="BQ208" s="2">
        <f t="shared" si="604"/>
        <v>0</v>
      </c>
      <c r="BR208" s="2">
        <f t="shared" si="605"/>
        <v>0</v>
      </c>
      <c r="BS208" s="2">
        <f t="shared" si="606"/>
        <v>0</v>
      </c>
      <c r="BT208" s="2">
        <f t="shared" si="607"/>
        <v>0</v>
      </c>
      <c r="BU208" s="2">
        <f t="shared" si="608"/>
        <v>0</v>
      </c>
      <c r="BV208" s="2">
        <f t="shared" si="609"/>
        <v>0</v>
      </c>
      <c r="BW208" s="2">
        <f t="shared" si="610"/>
        <v>0</v>
      </c>
      <c r="BX208" s="2">
        <f t="shared" si="611"/>
        <v>0</v>
      </c>
      <c r="BY208" s="2">
        <f t="shared" si="612"/>
        <v>0</v>
      </c>
      <c r="BZ208" s="2">
        <f t="shared" si="613"/>
        <v>0</v>
      </c>
      <c r="CA208" s="2">
        <f t="shared" si="614"/>
        <v>0</v>
      </c>
      <c r="CB208" s="2">
        <f t="shared" si="615"/>
        <v>0</v>
      </c>
      <c r="CC208" s="2">
        <f t="shared" si="616"/>
        <v>0</v>
      </c>
      <c r="CD208" s="2">
        <f t="shared" si="617"/>
        <v>0</v>
      </c>
      <c r="CE208" s="2">
        <f t="shared" si="618"/>
        <v>0</v>
      </c>
      <c r="CF208" s="2">
        <f t="shared" si="619"/>
        <v>1</v>
      </c>
      <c r="CG208" s="2">
        <f t="shared" si="620"/>
        <v>0</v>
      </c>
      <c r="CH208" s="2">
        <f t="shared" si="621"/>
        <v>1</v>
      </c>
      <c r="CI208" s="2">
        <f t="shared" si="622"/>
        <v>0</v>
      </c>
      <c r="CJ208" s="2">
        <f t="shared" si="623"/>
        <v>0</v>
      </c>
      <c r="CK208" s="2">
        <f t="shared" si="624"/>
        <v>0</v>
      </c>
      <c r="CL208" s="2">
        <f t="shared" si="625"/>
        <v>1</v>
      </c>
      <c r="CM208" s="2">
        <f t="shared" si="626"/>
        <v>0</v>
      </c>
      <c r="CN208" s="2">
        <f t="shared" si="627"/>
        <v>0</v>
      </c>
      <c r="CO208" s="2">
        <f t="shared" si="628"/>
        <v>0</v>
      </c>
      <c r="CP208" s="2">
        <f t="shared" si="629"/>
        <v>0</v>
      </c>
      <c r="CQ208" s="2">
        <f t="shared" si="630"/>
        <v>0</v>
      </c>
      <c r="CR208" s="2">
        <f t="shared" si="631"/>
        <v>0</v>
      </c>
      <c r="CS208" s="2">
        <f t="shared" si="632"/>
        <v>0</v>
      </c>
      <c r="CT208" s="2">
        <f t="shared" si="633"/>
        <v>0</v>
      </c>
      <c r="CU208" s="2">
        <f t="shared" si="634"/>
        <v>0</v>
      </c>
      <c r="CV208" s="2">
        <f t="shared" si="635"/>
        <v>0</v>
      </c>
      <c r="CW208" s="2">
        <f t="shared" si="636"/>
        <v>0</v>
      </c>
      <c r="CX208" s="2">
        <f t="shared" si="637"/>
        <v>0</v>
      </c>
      <c r="CY208" s="2">
        <f t="shared" si="638"/>
        <v>1</v>
      </c>
      <c r="CZ208" s="2">
        <f t="shared" si="639"/>
        <v>1</v>
      </c>
    </row>
    <row r="209" spans="1:104" ht="69" x14ac:dyDescent="0.3">
      <c r="A209" s="2" t="s">
        <v>827</v>
      </c>
      <c r="B209" s="2" t="s">
        <v>828</v>
      </c>
      <c r="C209" s="2" t="s">
        <v>826</v>
      </c>
      <c r="D209" s="2">
        <v>1</v>
      </c>
      <c r="E209" s="2" t="s">
        <v>5</v>
      </c>
      <c r="F209" s="2">
        <f t="shared" si="488"/>
        <v>1</v>
      </c>
      <c r="G209" s="2">
        <f t="shared" si="489"/>
        <v>0</v>
      </c>
      <c r="H209" s="2">
        <f t="shared" si="490"/>
        <v>0</v>
      </c>
      <c r="I209" s="2">
        <f t="shared" si="491"/>
        <v>0</v>
      </c>
      <c r="J209" s="2">
        <f t="shared" si="492"/>
        <v>0</v>
      </c>
      <c r="K209" s="2">
        <f t="shared" si="493"/>
        <v>0</v>
      </c>
      <c r="L209" s="2">
        <f t="shared" si="494"/>
        <v>0</v>
      </c>
      <c r="M209" s="2">
        <f t="shared" si="495"/>
        <v>0</v>
      </c>
      <c r="N209" s="2" t="s">
        <v>44</v>
      </c>
      <c r="R209" s="2" t="s">
        <v>39</v>
      </c>
      <c r="S209" s="2" t="s">
        <v>63</v>
      </c>
      <c r="T209" s="2" t="s">
        <v>68</v>
      </c>
      <c r="U209" s="2" t="s">
        <v>131</v>
      </c>
      <c r="V209" s="2" t="s">
        <v>1239</v>
      </c>
      <c r="W209" s="2" t="s">
        <v>81</v>
      </c>
      <c r="X209" s="2" t="s">
        <v>475</v>
      </c>
      <c r="Y209" s="2">
        <f t="shared" si="584"/>
        <v>1</v>
      </c>
      <c r="Z209" s="2">
        <f t="shared" si="585"/>
        <v>0</v>
      </c>
      <c r="AA209" s="2">
        <f t="shared" si="586"/>
        <v>0</v>
      </c>
      <c r="AB209" s="2">
        <f t="shared" si="587"/>
        <v>0</v>
      </c>
      <c r="AC209" s="2">
        <f t="shared" si="588"/>
        <v>1</v>
      </c>
      <c r="AD209" s="2">
        <f t="shared" si="496"/>
        <v>1</v>
      </c>
      <c r="AE209" s="2">
        <f t="shared" si="589"/>
        <v>1</v>
      </c>
      <c r="AF209" s="2">
        <f t="shared" si="497"/>
        <v>0</v>
      </c>
      <c r="AG209" s="2">
        <f t="shared" si="498"/>
        <v>0</v>
      </c>
      <c r="AH209" s="2">
        <f t="shared" si="499"/>
        <v>0</v>
      </c>
      <c r="AI209" s="2">
        <f t="shared" si="500"/>
        <v>1</v>
      </c>
      <c r="AJ209" s="2">
        <f t="shared" si="501"/>
        <v>0</v>
      </c>
      <c r="AK209" s="2">
        <f t="shared" si="502"/>
        <v>0</v>
      </c>
      <c r="AL209" s="2">
        <f t="shared" si="503"/>
        <v>0</v>
      </c>
      <c r="AM209" s="2">
        <f t="shared" si="504"/>
        <v>1</v>
      </c>
      <c r="AN209" s="2">
        <f t="shared" si="505"/>
        <v>0</v>
      </c>
      <c r="AO209" s="2">
        <f t="shared" si="506"/>
        <v>0</v>
      </c>
      <c r="AP209" s="2">
        <f t="shared" si="507"/>
        <v>1</v>
      </c>
      <c r="AQ209" s="2">
        <f t="shared" si="508"/>
        <v>0</v>
      </c>
      <c r="AR209" s="2">
        <f t="shared" si="509"/>
        <v>0</v>
      </c>
      <c r="AS209" s="2">
        <f t="shared" si="590"/>
        <v>0</v>
      </c>
      <c r="AT209" s="2">
        <f t="shared" si="510"/>
        <v>1</v>
      </c>
      <c r="AU209" s="2">
        <f t="shared" si="511"/>
        <v>0</v>
      </c>
      <c r="AV209" s="2">
        <f t="shared" si="512"/>
        <v>0</v>
      </c>
      <c r="AW209" s="2">
        <f t="shared" si="513"/>
        <v>0</v>
      </c>
      <c r="AX209" s="2">
        <f t="shared" si="514"/>
        <v>1</v>
      </c>
      <c r="AY209" s="2">
        <f t="shared" si="515"/>
        <v>0</v>
      </c>
      <c r="AZ209" s="2">
        <f t="shared" si="516"/>
        <v>0</v>
      </c>
      <c r="BA209" s="2">
        <f t="shared" si="517"/>
        <v>1</v>
      </c>
      <c r="BB209" s="2">
        <f t="shared" si="518"/>
        <v>0</v>
      </c>
      <c r="BC209" s="2">
        <f t="shared" si="519"/>
        <v>0</v>
      </c>
      <c r="BD209" s="2">
        <f t="shared" si="591"/>
        <v>0</v>
      </c>
      <c r="BE209" s="2">
        <f t="shared" si="592"/>
        <v>0</v>
      </c>
      <c r="BF209" s="2">
        <f t="shared" si="593"/>
        <v>0</v>
      </c>
      <c r="BG209" s="2">
        <f t="shared" si="594"/>
        <v>0</v>
      </c>
      <c r="BH209" s="2">
        <f t="shared" si="595"/>
        <v>1</v>
      </c>
      <c r="BI209" s="2">
        <f t="shared" si="596"/>
        <v>0</v>
      </c>
      <c r="BJ209" s="2">
        <f t="shared" si="597"/>
        <v>0</v>
      </c>
      <c r="BK209" s="2">
        <f t="shared" si="598"/>
        <v>0</v>
      </c>
      <c r="BL209" s="2">
        <f t="shared" si="599"/>
        <v>0</v>
      </c>
      <c r="BM209" s="2">
        <f t="shared" si="600"/>
        <v>0</v>
      </c>
      <c r="BN209" s="2">
        <f t="shared" si="601"/>
        <v>0</v>
      </c>
      <c r="BO209" s="2">
        <f t="shared" si="602"/>
        <v>0</v>
      </c>
      <c r="BP209" s="2">
        <f t="shared" si="603"/>
        <v>0</v>
      </c>
      <c r="BQ209" s="2">
        <f t="shared" si="604"/>
        <v>0</v>
      </c>
      <c r="BR209" s="2">
        <f t="shared" si="605"/>
        <v>0</v>
      </c>
      <c r="BS209" s="2">
        <f t="shared" si="606"/>
        <v>0</v>
      </c>
      <c r="BT209" s="2">
        <f t="shared" si="607"/>
        <v>0</v>
      </c>
      <c r="BU209" s="2">
        <f t="shared" si="608"/>
        <v>0</v>
      </c>
      <c r="BV209" s="2">
        <f t="shared" si="609"/>
        <v>0</v>
      </c>
      <c r="BW209" s="2">
        <f t="shared" si="610"/>
        <v>0</v>
      </c>
      <c r="BX209" s="2">
        <f t="shared" si="611"/>
        <v>0</v>
      </c>
      <c r="BY209" s="2">
        <f t="shared" si="612"/>
        <v>0</v>
      </c>
      <c r="BZ209" s="2">
        <f t="shared" si="613"/>
        <v>0</v>
      </c>
      <c r="CA209" s="2">
        <f t="shared" si="614"/>
        <v>0</v>
      </c>
      <c r="CB209" s="2">
        <f t="shared" si="615"/>
        <v>0</v>
      </c>
      <c r="CC209" s="2">
        <f t="shared" si="616"/>
        <v>0</v>
      </c>
      <c r="CD209" s="2">
        <f t="shared" si="617"/>
        <v>0</v>
      </c>
      <c r="CE209" s="2">
        <f t="shared" si="618"/>
        <v>0</v>
      </c>
      <c r="CF209" s="2">
        <f t="shared" si="619"/>
        <v>0</v>
      </c>
      <c r="CG209" s="2">
        <f t="shared" si="620"/>
        <v>0</v>
      </c>
      <c r="CH209" s="2">
        <f t="shared" si="621"/>
        <v>0</v>
      </c>
      <c r="CI209" s="2">
        <f t="shared" si="622"/>
        <v>0</v>
      </c>
      <c r="CJ209" s="2">
        <f t="shared" si="623"/>
        <v>0</v>
      </c>
      <c r="CK209" s="2">
        <f t="shared" si="624"/>
        <v>0</v>
      </c>
      <c r="CL209" s="2">
        <f t="shared" si="625"/>
        <v>0</v>
      </c>
      <c r="CM209" s="2">
        <f t="shared" si="626"/>
        <v>0</v>
      </c>
      <c r="CN209" s="2">
        <f t="shared" si="627"/>
        <v>0</v>
      </c>
      <c r="CO209" s="2">
        <f t="shared" si="628"/>
        <v>0</v>
      </c>
      <c r="CP209" s="2">
        <f t="shared" si="629"/>
        <v>0</v>
      </c>
      <c r="CQ209" s="2">
        <f t="shared" si="630"/>
        <v>0</v>
      </c>
      <c r="CR209" s="2">
        <f t="shared" si="631"/>
        <v>0</v>
      </c>
      <c r="CS209" s="2">
        <f t="shared" si="632"/>
        <v>0</v>
      </c>
      <c r="CT209" s="2">
        <f t="shared" si="633"/>
        <v>0</v>
      </c>
      <c r="CU209" s="2">
        <f t="shared" si="634"/>
        <v>0</v>
      </c>
      <c r="CV209" s="2">
        <f t="shared" si="635"/>
        <v>0</v>
      </c>
      <c r="CW209" s="2">
        <f t="shared" si="636"/>
        <v>0</v>
      </c>
      <c r="CX209" s="2">
        <f t="shared" si="637"/>
        <v>0</v>
      </c>
      <c r="CY209" s="2">
        <f t="shared" si="638"/>
        <v>0</v>
      </c>
      <c r="CZ209" s="2">
        <f t="shared" si="639"/>
        <v>1</v>
      </c>
    </row>
    <row r="210" spans="1:104" ht="124.2" x14ac:dyDescent="0.3">
      <c r="A210" s="2" t="s">
        <v>865</v>
      </c>
      <c r="B210" s="2" t="s">
        <v>830</v>
      </c>
      <c r="C210" s="2" t="s">
        <v>826</v>
      </c>
      <c r="D210" s="2" t="s">
        <v>829</v>
      </c>
      <c r="E210" s="2" t="s">
        <v>5</v>
      </c>
      <c r="F210" s="2">
        <f t="shared" si="488"/>
        <v>1</v>
      </c>
      <c r="G210" s="2">
        <f t="shared" si="489"/>
        <v>0</v>
      </c>
      <c r="H210" s="2">
        <f t="shared" si="490"/>
        <v>0</v>
      </c>
      <c r="I210" s="2">
        <f t="shared" si="491"/>
        <v>0</v>
      </c>
      <c r="J210" s="2">
        <f t="shared" si="492"/>
        <v>0</v>
      </c>
      <c r="K210" s="2">
        <f t="shared" si="493"/>
        <v>0</v>
      </c>
      <c r="L210" s="2">
        <f t="shared" si="494"/>
        <v>0</v>
      </c>
      <c r="M210" s="2">
        <f t="shared" si="495"/>
        <v>0</v>
      </c>
      <c r="N210" s="2" t="s">
        <v>1086</v>
      </c>
      <c r="P210" s="2" t="s">
        <v>476</v>
      </c>
      <c r="R210" s="2" t="s">
        <v>1069</v>
      </c>
      <c r="S210" s="2" t="s">
        <v>108</v>
      </c>
      <c r="V210" s="2" t="s">
        <v>1239</v>
      </c>
      <c r="W210" s="2" t="s">
        <v>81</v>
      </c>
      <c r="X210" s="2" t="s">
        <v>475</v>
      </c>
      <c r="Y210" s="2">
        <f t="shared" si="584"/>
        <v>1</v>
      </c>
      <c r="Z210" s="2">
        <f t="shared" si="585"/>
        <v>0</v>
      </c>
      <c r="AA210" s="2">
        <f t="shared" si="586"/>
        <v>1</v>
      </c>
      <c r="AB210" s="2">
        <f t="shared" si="587"/>
        <v>0</v>
      </c>
      <c r="AC210" s="2">
        <f t="shared" si="588"/>
        <v>1</v>
      </c>
      <c r="AD210" s="2">
        <f t="shared" si="496"/>
        <v>0</v>
      </c>
      <c r="AE210" s="2">
        <f t="shared" si="589"/>
        <v>1</v>
      </c>
      <c r="AF210" s="2">
        <f t="shared" si="497"/>
        <v>0</v>
      </c>
      <c r="AG210" s="2">
        <f t="shared" si="498"/>
        <v>0</v>
      </c>
      <c r="AH210" s="2">
        <f t="shared" si="499"/>
        <v>0</v>
      </c>
      <c r="AI210" s="2">
        <f t="shared" si="500"/>
        <v>0</v>
      </c>
      <c r="AJ210" s="2">
        <f t="shared" si="501"/>
        <v>0</v>
      </c>
      <c r="AK210" s="2">
        <f t="shared" si="502"/>
        <v>0</v>
      </c>
      <c r="AL210" s="2">
        <f t="shared" si="503"/>
        <v>0</v>
      </c>
      <c r="AM210" s="2">
        <f t="shared" si="504"/>
        <v>0</v>
      </c>
      <c r="AN210" s="2">
        <f t="shared" si="505"/>
        <v>0</v>
      </c>
      <c r="AO210" s="2">
        <f t="shared" si="506"/>
        <v>0</v>
      </c>
      <c r="AP210" s="2">
        <f t="shared" si="507"/>
        <v>0</v>
      </c>
      <c r="AQ210" s="2">
        <f t="shared" si="508"/>
        <v>0</v>
      </c>
      <c r="AR210" s="2">
        <f t="shared" si="509"/>
        <v>0</v>
      </c>
      <c r="AS210" s="2">
        <f t="shared" si="590"/>
        <v>0</v>
      </c>
      <c r="AT210" s="2">
        <f t="shared" si="510"/>
        <v>1</v>
      </c>
      <c r="AU210" s="2">
        <f t="shared" si="511"/>
        <v>0</v>
      </c>
      <c r="AV210" s="2">
        <f t="shared" si="512"/>
        <v>0</v>
      </c>
      <c r="AW210" s="2">
        <f t="shared" si="513"/>
        <v>0</v>
      </c>
      <c r="AX210" s="2">
        <f t="shared" si="514"/>
        <v>1</v>
      </c>
      <c r="AY210" s="2">
        <f t="shared" si="515"/>
        <v>0</v>
      </c>
      <c r="AZ210" s="2">
        <f t="shared" si="516"/>
        <v>0</v>
      </c>
      <c r="BA210" s="2">
        <f t="shared" si="517"/>
        <v>1</v>
      </c>
      <c r="BB210" s="2">
        <f t="shared" si="518"/>
        <v>0</v>
      </c>
      <c r="BC210" s="2">
        <f t="shared" si="519"/>
        <v>0</v>
      </c>
      <c r="BD210" s="2">
        <f t="shared" si="591"/>
        <v>0</v>
      </c>
      <c r="BE210" s="2">
        <f t="shared" si="592"/>
        <v>0</v>
      </c>
      <c r="BF210" s="2">
        <f t="shared" si="593"/>
        <v>0</v>
      </c>
      <c r="BG210" s="2">
        <f t="shared" si="594"/>
        <v>1</v>
      </c>
      <c r="BH210" s="2">
        <f t="shared" si="595"/>
        <v>1</v>
      </c>
      <c r="BI210" s="2">
        <f t="shared" si="596"/>
        <v>0</v>
      </c>
      <c r="BJ210" s="2">
        <f t="shared" si="597"/>
        <v>0</v>
      </c>
      <c r="BK210" s="2">
        <f t="shared" si="598"/>
        <v>1</v>
      </c>
      <c r="BL210" s="2">
        <f t="shared" si="599"/>
        <v>0</v>
      </c>
      <c r="BM210" s="2">
        <f t="shared" si="600"/>
        <v>1</v>
      </c>
      <c r="BN210" s="2">
        <f t="shared" si="601"/>
        <v>0</v>
      </c>
      <c r="BO210" s="2">
        <f t="shared" si="602"/>
        <v>0</v>
      </c>
      <c r="BP210" s="2">
        <f t="shared" si="603"/>
        <v>1</v>
      </c>
      <c r="BQ210" s="2">
        <f t="shared" si="604"/>
        <v>0</v>
      </c>
      <c r="BR210" s="2">
        <f t="shared" si="605"/>
        <v>1</v>
      </c>
      <c r="BS210" s="2">
        <f t="shared" si="606"/>
        <v>1</v>
      </c>
      <c r="BT210" s="2">
        <f t="shared" si="607"/>
        <v>0</v>
      </c>
      <c r="BU210" s="2">
        <f t="shared" si="608"/>
        <v>0</v>
      </c>
      <c r="BV210" s="2">
        <f t="shared" si="609"/>
        <v>0</v>
      </c>
      <c r="BW210" s="2">
        <f t="shared" si="610"/>
        <v>0</v>
      </c>
      <c r="BX210" s="2">
        <f t="shared" si="611"/>
        <v>0</v>
      </c>
      <c r="BY210" s="2">
        <f t="shared" si="612"/>
        <v>0</v>
      </c>
      <c r="BZ210" s="2">
        <f t="shared" si="613"/>
        <v>0</v>
      </c>
      <c r="CA210" s="2">
        <f t="shared" si="614"/>
        <v>0</v>
      </c>
      <c r="CB210" s="2">
        <f t="shared" si="615"/>
        <v>0</v>
      </c>
      <c r="CC210" s="2">
        <f t="shared" si="616"/>
        <v>0</v>
      </c>
      <c r="CD210" s="2">
        <f t="shared" si="617"/>
        <v>0</v>
      </c>
      <c r="CE210" s="2">
        <f t="shared" si="618"/>
        <v>0</v>
      </c>
      <c r="CF210" s="2">
        <f t="shared" si="619"/>
        <v>0</v>
      </c>
      <c r="CG210" s="2">
        <f t="shared" si="620"/>
        <v>0</v>
      </c>
      <c r="CH210" s="2">
        <f t="shared" si="621"/>
        <v>1</v>
      </c>
      <c r="CI210" s="2">
        <f t="shared" si="622"/>
        <v>0</v>
      </c>
      <c r="CJ210" s="2">
        <f t="shared" si="623"/>
        <v>0</v>
      </c>
      <c r="CK210" s="2">
        <f t="shared" si="624"/>
        <v>0</v>
      </c>
      <c r="CL210" s="2">
        <f t="shared" si="625"/>
        <v>1</v>
      </c>
      <c r="CM210" s="2">
        <f t="shared" si="626"/>
        <v>0</v>
      </c>
      <c r="CN210" s="2">
        <f t="shared" si="627"/>
        <v>0</v>
      </c>
      <c r="CO210" s="2">
        <f t="shared" si="628"/>
        <v>0</v>
      </c>
      <c r="CP210" s="2">
        <f t="shared" si="629"/>
        <v>0</v>
      </c>
      <c r="CQ210" s="2">
        <f t="shared" si="630"/>
        <v>0</v>
      </c>
      <c r="CR210" s="2">
        <f t="shared" si="631"/>
        <v>0</v>
      </c>
      <c r="CS210" s="2">
        <f t="shared" si="632"/>
        <v>0</v>
      </c>
      <c r="CT210" s="2">
        <f t="shared" si="633"/>
        <v>0</v>
      </c>
      <c r="CU210" s="2">
        <f t="shared" si="634"/>
        <v>1</v>
      </c>
      <c r="CV210" s="2">
        <f t="shared" si="635"/>
        <v>0</v>
      </c>
      <c r="CW210" s="2">
        <f t="shared" si="636"/>
        <v>1</v>
      </c>
      <c r="CX210" s="2">
        <f t="shared" si="637"/>
        <v>0</v>
      </c>
      <c r="CY210" s="2">
        <f t="shared" si="638"/>
        <v>0</v>
      </c>
      <c r="CZ210" s="2">
        <f t="shared" si="639"/>
        <v>1</v>
      </c>
    </row>
    <row r="211" spans="1:104" ht="110.4" x14ac:dyDescent="0.3">
      <c r="A211" s="2" t="s">
        <v>831</v>
      </c>
      <c r="B211" s="2" t="s">
        <v>1210</v>
      </c>
      <c r="C211" s="2" t="s">
        <v>826</v>
      </c>
      <c r="D211" s="2" t="s">
        <v>833</v>
      </c>
      <c r="E211" s="2" t="s">
        <v>5</v>
      </c>
      <c r="F211" s="2">
        <f t="shared" ref="F211:F237" si="640">IF(ISNUMBER(SEARCH("Energy", E211)), 1, 0)</f>
        <v>1</v>
      </c>
      <c r="G211" s="2">
        <f t="shared" ref="G211:G237" si="641">IF(ISNUMBER(SEARCH("Housing", E211)), 1, 0)</f>
        <v>0</v>
      </c>
      <c r="H211" s="2">
        <f t="shared" ref="H211:H237" si="642">IF(ISNUMBER(SEARCH("Mobility", E211)), 1, 0)</f>
        <v>0</v>
      </c>
      <c r="I211" s="2">
        <f t="shared" ref="I211:I237" si="643">IF(ISNUMBER(SEARCH("Industry", E211)), 1, 0)</f>
        <v>0</v>
      </c>
      <c r="J211" s="2">
        <f t="shared" ref="J211:J237" si="644">IF(ISNUMBER(SEARCH("Agri", E211)), 1, 0)</f>
        <v>0</v>
      </c>
      <c r="K211" s="2">
        <f t="shared" ref="K211:K237" si="645">IF(ISNUMBER(SEARCH("LULUCF", E211)), 1, 0)</f>
        <v>0</v>
      </c>
      <c r="L211" s="2">
        <f t="shared" ref="L211:L237" si="646">IF(OR(ISNUMBER(SEARCH("Waste", E211)), ISNUMBER(SEARCH("Other", E211))), 1, 0)</f>
        <v>0</v>
      </c>
      <c r="M211" s="2">
        <f t="shared" ref="M211:M237" si="647">IF(ISNUMBER(SEARCH("Cross", E211)), 1, 0)</f>
        <v>0</v>
      </c>
      <c r="N211" s="2" t="s">
        <v>519</v>
      </c>
      <c r="P211" s="2" t="s">
        <v>476</v>
      </c>
      <c r="R211" s="2" t="s">
        <v>1070</v>
      </c>
      <c r="S211" s="2" t="s">
        <v>108</v>
      </c>
      <c r="V211" s="2" t="s">
        <v>1239</v>
      </c>
      <c r="W211" s="2" t="s">
        <v>81</v>
      </c>
      <c r="X211" s="2" t="s">
        <v>832</v>
      </c>
      <c r="Y211" s="2">
        <f t="shared" si="584"/>
        <v>1</v>
      </c>
      <c r="Z211" s="2">
        <f t="shared" si="585"/>
        <v>0</v>
      </c>
      <c r="AA211" s="2">
        <f t="shared" si="586"/>
        <v>1</v>
      </c>
      <c r="AB211" s="2">
        <f t="shared" si="587"/>
        <v>0</v>
      </c>
      <c r="AC211" s="2">
        <f t="shared" si="588"/>
        <v>1</v>
      </c>
      <c r="AD211" s="2">
        <f t="shared" ref="AD211:AD237" si="648">IF(S211="Direct", 1, 0)</f>
        <v>0</v>
      </c>
      <c r="AE211" s="2">
        <f t="shared" si="589"/>
        <v>1</v>
      </c>
      <c r="AF211" s="2">
        <f t="shared" ref="AF211:AF237" si="649">IF(ISNUMBER(SEARCH("Population", T211)), 1, 0)</f>
        <v>0</v>
      </c>
      <c r="AG211" s="2">
        <f t="shared" ref="AG211:AG237" si="650">IF(ISNUMBER(SEARCH("Sufficiency", T211)), 1, 0)</f>
        <v>0</v>
      </c>
      <c r="AH211" s="2">
        <f t="shared" ref="AH211:AH237" si="651">IF(ISNUMBER(SEARCH("Efficiency", T211)), 1, 0)</f>
        <v>0</v>
      </c>
      <c r="AI211" s="2">
        <f t="shared" ref="AI211:AI237" si="652">IF(ISNUMBER(SEARCH("Consistency", T211)), 1, 0)</f>
        <v>0</v>
      </c>
      <c r="AJ211" s="2">
        <f t="shared" ref="AJ211:AJ237" si="653">IF(ISNUMBER(SEARCH("Regeneration", T211)), 1, 0)</f>
        <v>0</v>
      </c>
      <c r="AK211" s="2">
        <f t="shared" ref="AK211:AK237" si="654">IF(ISNUMBER(SEARCH("Population", U211)), 1, 0)</f>
        <v>0</v>
      </c>
      <c r="AL211" s="2">
        <f t="shared" ref="AL211:AL237" si="655">IF(ISNUMBER(SEARCH("targeted", U211)), 1, 0)</f>
        <v>0</v>
      </c>
      <c r="AM211" s="2">
        <f t="shared" ref="AM211:AM237" si="656">IF(ISNUMBER(SEARCH("direct", U211)), 1, 0)</f>
        <v>0</v>
      </c>
      <c r="AN211" s="2">
        <f t="shared" ref="AN211:AN237" si="657">IF(ISNUMBER(SEARCH("mediated", U211)), 1, 0)</f>
        <v>0</v>
      </c>
      <c r="AO211" s="2">
        <f t="shared" ref="AO211:AO237" si="658">IF(ISNUMBER(SEARCH("equalization", U211)), 1, 0)</f>
        <v>0</v>
      </c>
      <c r="AP211" s="2">
        <f t="shared" ref="AP211:AP237" si="659">IF(ISNUMBER(SEARCH("eco-efficiency", U211)), 1, 0)</f>
        <v>0</v>
      </c>
      <c r="AQ211" s="2">
        <f t="shared" ref="AQ211:AQ237" si="660">IF(ISNUMBER(SEARCH("impact", U211)), 1, 0)</f>
        <v>0</v>
      </c>
      <c r="AR211" s="2">
        <f t="shared" ref="AR211:AR237" si="661">IF(ISNUMBER(SEARCH("goals", W211)), 1, 0)</f>
        <v>0</v>
      </c>
      <c r="AS211" s="2">
        <f t="shared" si="590"/>
        <v>0</v>
      </c>
      <c r="AT211" s="2">
        <f t="shared" ref="AT211:AT237" si="662">IF(ISNUMBER(SEARCH("structural change", W211)), 1, 0)</f>
        <v>1</v>
      </c>
      <c r="AU211" s="2">
        <f t="shared" ref="AU211:AU237" si="663">IF(ISNUMBER(SEARCH("transfer of responsibility", X211)), 1, 0)</f>
        <v>0</v>
      </c>
      <c r="AV211" s="2">
        <f t="shared" ref="AV211:AV237" si="664">IF(ISNUMBER(SEARCH("international competition", X211)), 1, 0)</f>
        <v>0</v>
      </c>
      <c r="AW211" s="2">
        <f t="shared" ref="AW211:AW237" si="665">IF(ISNUMBER(SEARCH("legal form", X211)), 1, 0)</f>
        <v>0</v>
      </c>
      <c r="AX211" s="2">
        <f t="shared" ref="AX211:AX237" si="666">IF(ISNUMBER(SEARCH("infrastructure", X211)), 1, 0)</f>
        <v>1</v>
      </c>
      <c r="AY211" s="2">
        <f t="shared" ref="AY211:AY237" si="667">IF(ISNUMBER(SEARCH("property", X211)), 1, 0)</f>
        <v>1</v>
      </c>
      <c r="AZ211" s="2">
        <f t="shared" ref="AZ211:AZ237" si="668">IF(ISNUMBER(SEARCH("markets", X211)), 1, 0)</f>
        <v>0</v>
      </c>
      <c r="BA211" s="2">
        <f t="shared" ref="BA211:BA237" si="669">IF(ISNUMBER(SEARCH("Transformation governance", X211)), 1, 0)</f>
        <v>1</v>
      </c>
      <c r="BB211" s="2">
        <f t="shared" ref="BB211:BB237" si="670">IF(ISNUMBER(SEARCH("growth", X211)), 1, 0)</f>
        <v>0</v>
      </c>
      <c r="BC211" s="2">
        <f t="shared" ref="BC211:BC237" si="671">IF(ISNUMBER(SEARCH("Financ", X211)), 1, 0)</f>
        <v>0</v>
      </c>
      <c r="BD211" s="2">
        <f t="shared" si="591"/>
        <v>0</v>
      </c>
      <c r="BE211" s="2">
        <f t="shared" si="592"/>
        <v>0</v>
      </c>
      <c r="BF211" s="2">
        <f t="shared" si="593"/>
        <v>0</v>
      </c>
      <c r="BG211" s="2">
        <f t="shared" si="594"/>
        <v>1</v>
      </c>
      <c r="BH211" s="2">
        <f t="shared" si="595"/>
        <v>1</v>
      </c>
      <c r="BI211" s="2">
        <f t="shared" si="596"/>
        <v>0</v>
      </c>
      <c r="BJ211" s="2">
        <f t="shared" si="597"/>
        <v>0</v>
      </c>
      <c r="BK211" s="2">
        <f t="shared" si="598"/>
        <v>0</v>
      </c>
      <c r="BL211" s="2">
        <f t="shared" si="599"/>
        <v>0</v>
      </c>
      <c r="BM211" s="2">
        <f t="shared" si="600"/>
        <v>0</v>
      </c>
      <c r="BN211" s="2">
        <f t="shared" si="601"/>
        <v>0</v>
      </c>
      <c r="BO211" s="2">
        <f t="shared" si="602"/>
        <v>0</v>
      </c>
      <c r="BP211" s="2">
        <f t="shared" si="603"/>
        <v>0</v>
      </c>
      <c r="BQ211" s="2">
        <f t="shared" si="604"/>
        <v>0</v>
      </c>
      <c r="BR211" s="2">
        <f t="shared" si="605"/>
        <v>1</v>
      </c>
      <c r="BS211" s="2">
        <f t="shared" si="606"/>
        <v>1</v>
      </c>
      <c r="BT211" s="2">
        <f t="shared" si="607"/>
        <v>0</v>
      </c>
      <c r="BU211" s="2">
        <f t="shared" si="608"/>
        <v>0</v>
      </c>
      <c r="BV211" s="2">
        <f t="shared" si="609"/>
        <v>0</v>
      </c>
      <c r="BW211" s="2">
        <f t="shared" si="610"/>
        <v>0</v>
      </c>
      <c r="BX211" s="2">
        <f t="shared" si="611"/>
        <v>0</v>
      </c>
      <c r="BY211" s="2">
        <f t="shared" si="612"/>
        <v>0</v>
      </c>
      <c r="BZ211" s="2">
        <f t="shared" si="613"/>
        <v>0</v>
      </c>
      <c r="CA211" s="2">
        <f t="shared" si="614"/>
        <v>0</v>
      </c>
      <c r="CB211" s="2">
        <f t="shared" si="615"/>
        <v>0</v>
      </c>
      <c r="CC211" s="2">
        <f t="shared" si="616"/>
        <v>0</v>
      </c>
      <c r="CD211" s="2">
        <f t="shared" si="617"/>
        <v>0</v>
      </c>
      <c r="CE211" s="2">
        <f t="shared" si="618"/>
        <v>0</v>
      </c>
      <c r="CF211" s="2">
        <f t="shared" si="619"/>
        <v>0</v>
      </c>
      <c r="CG211" s="2">
        <f t="shared" si="620"/>
        <v>0</v>
      </c>
      <c r="CH211" s="2">
        <f t="shared" si="621"/>
        <v>1</v>
      </c>
      <c r="CI211" s="2">
        <f t="shared" si="622"/>
        <v>0</v>
      </c>
      <c r="CJ211" s="2">
        <f t="shared" si="623"/>
        <v>0</v>
      </c>
      <c r="CK211" s="2">
        <f t="shared" si="624"/>
        <v>0</v>
      </c>
      <c r="CL211" s="2">
        <f t="shared" si="625"/>
        <v>1</v>
      </c>
      <c r="CM211" s="2">
        <f t="shared" si="626"/>
        <v>0</v>
      </c>
      <c r="CN211" s="2">
        <f t="shared" si="627"/>
        <v>0</v>
      </c>
      <c r="CO211" s="2">
        <f t="shared" si="628"/>
        <v>0</v>
      </c>
      <c r="CP211" s="2">
        <f t="shared" si="629"/>
        <v>0</v>
      </c>
      <c r="CQ211" s="2">
        <f t="shared" si="630"/>
        <v>0</v>
      </c>
      <c r="CR211" s="2">
        <f t="shared" si="631"/>
        <v>0</v>
      </c>
      <c r="CS211" s="2">
        <f t="shared" si="632"/>
        <v>0</v>
      </c>
      <c r="CT211" s="2">
        <f t="shared" si="633"/>
        <v>0</v>
      </c>
      <c r="CU211" s="2">
        <f t="shared" si="634"/>
        <v>1</v>
      </c>
      <c r="CV211" s="2">
        <f t="shared" si="635"/>
        <v>0</v>
      </c>
      <c r="CW211" s="2">
        <f t="shared" si="636"/>
        <v>1</v>
      </c>
      <c r="CX211" s="2">
        <f t="shared" si="637"/>
        <v>0</v>
      </c>
      <c r="CY211" s="2">
        <f t="shared" si="638"/>
        <v>0</v>
      </c>
      <c r="CZ211" s="2">
        <f t="shared" si="639"/>
        <v>0</v>
      </c>
    </row>
    <row r="212" spans="1:104" ht="179.4" x14ac:dyDescent="0.3">
      <c r="A212" s="2" t="s">
        <v>852</v>
      </c>
      <c r="B212" s="2" t="s">
        <v>853</v>
      </c>
      <c r="C212" s="2" t="s">
        <v>834</v>
      </c>
      <c r="D212" s="2" t="s">
        <v>850</v>
      </c>
      <c r="E212" s="2" t="s">
        <v>5</v>
      </c>
      <c r="F212" s="2">
        <f t="shared" si="640"/>
        <v>1</v>
      </c>
      <c r="G212" s="2">
        <f t="shared" si="641"/>
        <v>0</v>
      </c>
      <c r="H212" s="2">
        <f t="shared" si="642"/>
        <v>0</v>
      </c>
      <c r="I212" s="2">
        <f t="shared" si="643"/>
        <v>0</v>
      </c>
      <c r="J212" s="2">
        <f t="shared" si="644"/>
        <v>0</v>
      </c>
      <c r="K212" s="2">
        <f t="shared" si="645"/>
        <v>0</v>
      </c>
      <c r="L212" s="2">
        <f t="shared" si="646"/>
        <v>0</v>
      </c>
      <c r="M212" s="2">
        <f t="shared" si="647"/>
        <v>0</v>
      </c>
      <c r="N212" s="2" t="s">
        <v>519</v>
      </c>
      <c r="P212" s="2" t="s">
        <v>139</v>
      </c>
      <c r="R212" s="2" t="s">
        <v>851</v>
      </c>
      <c r="S212" s="2" t="s">
        <v>108</v>
      </c>
      <c r="V212" s="2" t="s">
        <v>1239</v>
      </c>
      <c r="W212" s="2" t="s">
        <v>81</v>
      </c>
      <c r="X212" s="2" t="s">
        <v>356</v>
      </c>
      <c r="Y212" s="2">
        <f t="shared" si="584"/>
        <v>1</v>
      </c>
      <c r="Z212" s="2">
        <f t="shared" si="585"/>
        <v>0</v>
      </c>
      <c r="AA212" s="2">
        <f t="shared" si="586"/>
        <v>1</v>
      </c>
      <c r="AB212" s="2">
        <f t="shared" si="587"/>
        <v>0</v>
      </c>
      <c r="AC212" s="2">
        <f t="shared" si="588"/>
        <v>1</v>
      </c>
      <c r="AD212" s="2">
        <f t="shared" si="648"/>
        <v>0</v>
      </c>
      <c r="AE212" s="2">
        <f t="shared" si="589"/>
        <v>1</v>
      </c>
      <c r="AF212" s="2">
        <f t="shared" si="649"/>
        <v>0</v>
      </c>
      <c r="AG212" s="2">
        <f t="shared" si="650"/>
        <v>0</v>
      </c>
      <c r="AH212" s="2">
        <f t="shared" si="651"/>
        <v>0</v>
      </c>
      <c r="AI212" s="2">
        <f t="shared" si="652"/>
        <v>0</v>
      </c>
      <c r="AJ212" s="2">
        <f t="shared" si="653"/>
        <v>0</v>
      </c>
      <c r="AK212" s="2">
        <f t="shared" si="654"/>
        <v>0</v>
      </c>
      <c r="AL212" s="2">
        <f t="shared" si="655"/>
        <v>0</v>
      </c>
      <c r="AM212" s="2">
        <f t="shared" si="656"/>
        <v>0</v>
      </c>
      <c r="AN212" s="2">
        <f t="shared" si="657"/>
        <v>0</v>
      </c>
      <c r="AO212" s="2">
        <f t="shared" si="658"/>
        <v>0</v>
      </c>
      <c r="AP212" s="2">
        <f t="shared" si="659"/>
        <v>0</v>
      </c>
      <c r="AQ212" s="2">
        <f t="shared" si="660"/>
        <v>0</v>
      </c>
      <c r="AR212" s="2">
        <f t="shared" si="661"/>
        <v>0</v>
      </c>
      <c r="AS212" s="2">
        <f t="shared" si="590"/>
        <v>0</v>
      </c>
      <c r="AT212" s="2">
        <f t="shared" si="662"/>
        <v>1</v>
      </c>
      <c r="AU212" s="2">
        <f t="shared" si="663"/>
        <v>0</v>
      </c>
      <c r="AV212" s="2">
        <f t="shared" si="664"/>
        <v>0</v>
      </c>
      <c r="AW212" s="2">
        <f t="shared" si="665"/>
        <v>0</v>
      </c>
      <c r="AX212" s="2">
        <f t="shared" si="666"/>
        <v>1</v>
      </c>
      <c r="AY212" s="2">
        <f t="shared" si="667"/>
        <v>0</v>
      </c>
      <c r="AZ212" s="2">
        <f t="shared" si="668"/>
        <v>1</v>
      </c>
      <c r="BA212" s="2">
        <f t="shared" si="669"/>
        <v>0</v>
      </c>
      <c r="BB212" s="2">
        <f t="shared" si="670"/>
        <v>0</v>
      </c>
      <c r="BC212" s="2">
        <f t="shared" si="671"/>
        <v>0</v>
      </c>
      <c r="BD212" s="2">
        <f t="shared" si="591"/>
        <v>0</v>
      </c>
      <c r="BE212" s="2">
        <f t="shared" si="592"/>
        <v>0</v>
      </c>
      <c r="BF212" s="2">
        <f t="shared" si="593"/>
        <v>0</v>
      </c>
      <c r="BG212" s="2">
        <f t="shared" si="594"/>
        <v>1</v>
      </c>
      <c r="BH212" s="2">
        <f t="shared" si="595"/>
        <v>1</v>
      </c>
      <c r="BI212" s="2">
        <f t="shared" si="596"/>
        <v>0</v>
      </c>
      <c r="BJ212" s="2">
        <f t="shared" si="597"/>
        <v>0</v>
      </c>
      <c r="BK212" s="2">
        <f t="shared" si="598"/>
        <v>0</v>
      </c>
      <c r="BL212" s="2">
        <f t="shared" si="599"/>
        <v>0</v>
      </c>
      <c r="BM212" s="2">
        <f t="shared" si="600"/>
        <v>0</v>
      </c>
      <c r="BN212" s="2">
        <f t="shared" si="601"/>
        <v>0</v>
      </c>
      <c r="BO212" s="2">
        <f t="shared" si="602"/>
        <v>0</v>
      </c>
      <c r="BP212" s="2">
        <f t="shared" si="603"/>
        <v>0</v>
      </c>
      <c r="BQ212" s="2">
        <f t="shared" si="604"/>
        <v>0</v>
      </c>
      <c r="BR212" s="2">
        <f t="shared" si="605"/>
        <v>1</v>
      </c>
      <c r="BS212" s="2">
        <f t="shared" si="606"/>
        <v>0</v>
      </c>
      <c r="BT212" s="2">
        <f t="shared" si="607"/>
        <v>0</v>
      </c>
      <c r="BU212" s="2">
        <f t="shared" si="608"/>
        <v>0</v>
      </c>
      <c r="BV212" s="2">
        <f t="shared" si="609"/>
        <v>0</v>
      </c>
      <c r="BW212" s="2">
        <f t="shared" si="610"/>
        <v>0</v>
      </c>
      <c r="BX212" s="2">
        <f t="shared" si="611"/>
        <v>0</v>
      </c>
      <c r="BY212" s="2">
        <f t="shared" si="612"/>
        <v>0</v>
      </c>
      <c r="BZ212" s="2">
        <f t="shared" si="613"/>
        <v>0</v>
      </c>
      <c r="CA212" s="2">
        <f t="shared" si="614"/>
        <v>0</v>
      </c>
      <c r="CB212" s="2">
        <f t="shared" si="615"/>
        <v>0</v>
      </c>
      <c r="CC212" s="2">
        <f t="shared" si="616"/>
        <v>0</v>
      </c>
      <c r="CD212" s="2">
        <f t="shared" si="617"/>
        <v>0</v>
      </c>
      <c r="CE212" s="2">
        <f t="shared" si="618"/>
        <v>0</v>
      </c>
      <c r="CF212" s="2">
        <f t="shared" si="619"/>
        <v>0</v>
      </c>
      <c r="CG212" s="2">
        <f t="shared" si="620"/>
        <v>0</v>
      </c>
      <c r="CH212" s="2">
        <f t="shared" si="621"/>
        <v>1</v>
      </c>
      <c r="CI212" s="2">
        <f t="shared" si="622"/>
        <v>0</v>
      </c>
      <c r="CJ212" s="2">
        <f t="shared" si="623"/>
        <v>0</v>
      </c>
      <c r="CK212" s="2">
        <f t="shared" si="624"/>
        <v>0</v>
      </c>
      <c r="CL212" s="2">
        <f t="shared" si="625"/>
        <v>1</v>
      </c>
      <c r="CM212" s="2">
        <f t="shared" si="626"/>
        <v>1</v>
      </c>
      <c r="CN212" s="2">
        <f t="shared" si="627"/>
        <v>1</v>
      </c>
      <c r="CO212" s="2">
        <f t="shared" si="628"/>
        <v>0</v>
      </c>
      <c r="CP212" s="2">
        <f t="shared" si="629"/>
        <v>0</v>
      </c>
      <c r="CQ212" s="2">
        <f t="shared" si="630"/>
        <v>0</v>
      </c>
      <c r="CR212" s="2">
        <f t="shared" si="631"/>
        <v>0</v>
      </c>
      <c r="CS212" s="2">
        <f t="shared" si="632"/>
        <v>0</v>
      </c>
      <c r="CT212" s="2">
        <f t="shared" si="633"/>
        <v>0</v>
      </c>
      <c r="CU212" s="2">
        <f t="shared" si="634"/>
        <v>0</v>
      </c>
      <c r="CV212" s="2">
        <f t="shared" si="635"/>
        <v>1</v>
      </c>
      <c r="CW212" s="2">
        <f t="shared" si="636"/>
        <v>0</v>
      </c>
      <c r="CX212" s="2">
        <f t="shared" si="637"/>
        <v>0</v>
      </c>
      <c r="CY212" s="2">
        <f t="shared" si="638"/>
        <v>0</v>
      </c>
      <c r="CZ212" s="2">
        <f t="shared" si="639"/>
        <v>0</v>
      </c>
    </row>
    <row r="213" spans="1:104" ht="151.80000000000001" x14ac:dyDescent="0.3">
      <c r="A213" s="2" t="s">
        <v>836</v>
      </c>
      <c r="B213" s="2" t="s">
        <v>854</v>
      </c>
      <c r="C213" s="2" t="s">
        <v>834</v>
      </c>
      <c r="D213" s="2" t="s">
        <v>845</v>
      </c>
      <c r="E213" s="2" t="s">
        <v>5</v>
      </c>
      <c r="F213" s="2">
        <f t="shared" si="640"/>
        <v>1</v>
      </c>
      <c r="G213" s="2">
        <f t="shared" si="641"/>
        <v>0</v>
      </c>
      <c r="H213" s="2">
        <f t="shared" si="642"/>
        <v>0</v>
      </c>
      <c r="I213" s="2">
        <f t="shared" si="643"/>
        <v>0</v>
      </c>
      <c r="J213" s="2">
        <f t="shared" si="644"/>
        <v>0</v>
      </c>
      <c r="K213" s="2">
        <f t="shared" si="645"/>
        <v>0</v>
      </c>
      <c r="L213" s="2">
        <f t="shared" si="646"/>
        <v>0</v>
      </c>
      <c r="M213" s="2">
        <f t="shared" si="647"/>
        <v>0</v>
      </c>
      <c r="N213" s="2" t="s">
        <v>519</v>
      </c>
      <c r="P213" s="2" t="s">
        <v>139</v>
      </c>
      <c r="R213" s="2" t="s">
        <v>835</v>
      </c>
      <c r="S213" s="2" t="s">
        <v>108</v>
      </c>
      <c r="V213" s="2" t="s">
        <v>1237</v>
      </c>
      <c r="Y213" s="2">
        <f t="shared" si="584"/>
        <v>1</v>
      </c>
      <c r="Z213" s="2">
        <f t="shared" si="585"/>
        <v>0</v>
      </c>
      <c r="AA213" s="2">
        <f t="shared" si="586"/>
        <v>1</v>
      </c>
      <c r="AB213" s="2">
        <f t="shared" si="587"/>
        <v>0</v>
      </c>
      <c r="AC213" s="2">
        <f t="shared" si="588"/>
        <v>1</v>
      </c>
      <c r="AD213" s="2">
        <f t="shared" si="648"/>
        <v>0</v>
      </c>
      <c r="AE213" s="2">
        <f t="shared" si="589"/>
        <v>0</v>
      </c>
      <c r="AF213" s="2">
        <f t="shared" si="649"/>
        <v>0</v>
      </c>
      <c r="AG213" s="2">
        <f t="shared" si="650"/>
        <v>0</v>
      </c>
      <c r="AH213" s="2">
        <f t="shared" si="651"/>
        <v>0</v>
      </c>
      <c r="AI213" s="2">
        <f t="shared" si="652"/>
        <v>0</v>
      </c>
      <c r="AJ213" s="2">
        <f t="shared" si="653"/>
        <v>0</v>
      </c>
      <c r="AK213" s="2">
        <f t="shared" si="654"/>
        <v>0</v>
      </c>
      <c r="AL213" s="2">
        <f t="shared" si="655"/>
        <v>0</v>
      </c>
      <c r="AM213" s="2">
        <f t="shared" si="656"/>
        <v>0</v>
      </c>
      <c r="AN213" s="2">
        <f t="shared" si="657"/>
        <v>0</v>
      </c>
      <c r="AO213" s="2">
        <f t="shared" si="658"/>
        <v>0</v>
      </c>
      <c r="AP213" s="2">
        <f t="shared" si="659"/>
        <v>0</v>
      </c>
      <c r="AQ213" s="2">
        <f t="shared" si="660"/>
        <v>0</v>
      </c>
      <c r="AR213" s="2">
        <f t="shared" si="661"/>
        <v>0</v>
      </c>
      <c r="AS213" s="2">
        <f t="shared" si="590"/>
        <v>0</v>
      </c>
      <c r="AT213" s="2">
        <f t="shared" si="662"/>
        <v>0</v>
      </c>
      <c r="AU213" s="2">
        <f t="shared" si="663"/>
        <v>0</v>
      </c>
      <c r="AV213" s="2">
        <f t="shared" si="664"/>
        <v>0</v>
      </c>
      <c r="AW213" s="2">
        <f t="shared" si="665"/>
        <v>0</v>
      </c>
      <c r="AX213" s="2">
        <f t="shared" si="666"/>
        <v>0</v>
      </c>
      <c r="AY213" s="2">
        <f t="shared" si="667"/>
        <v>0</v>
      </c>
      <c r="AZ213" s="2">
        <f t="shared" si="668"/>
        <v>0</v>
      </c>
      <c r="BA213" s="2">
        <f t="shared" si="669"/>
        <v>0</v>
      </c>
      <c r="BB213" s="2">
        <f t="shared" si="670"/>
        <v>0</v>
      </c>
      <c r="BC213" s="2">
        <f t="shared" si="671"/>
        <v>0</v>
      </c>
      <c r="BD213" s="2">
        <f t="shared" si="591"/>
        <v>0</v>
      </c>
      <c r="BE213" s="2">
        <f t="shared" si="592"/>
        <v>0</v>
      </c>
      <c r="BF213" s="2">
        <f t="shared" si="593"/>
        <v>0</v>
      </c>
      <c r="BG213" s="2">
        <f t="shared" si="594"/>
        <v>1</v>
      </c>
      <c r="BH213" s="2">
        <f t="shared" si="595"/>
        <v>1</v>
      </c>
      <c r="BI213" s="2">
        <f t="shared" si="596"/>
        <v>0</v>
      </c>
      <c r="BJ213" s="2">
        <f t="shared" si="597"/>
        <v>0</v>
      </c>
      <c r="BK213" s="2">
        <f t="shared" si="598"/>
        <v>0</v>
      </c>
      <c r="BL213" s="2">
        <f t="shared" si="599"/>
        <v>0</v>
      </c>
      <c r="BM213" s="2">
        <f t="shared" si="600"/>
        <v>0</v>
      </c>
      <c r="BN213" s="2">
        <f t="shared" si="601"/>
        <v>0</v>
      </c>
      <c r="BO213" s="2">
        <f t="shared" si="602"/>
        <v>0</v>
      </c>
      <c r="BP213" s="2">
        <f t="shared" si="603"/>
        <v>0</v>
      </c>
      <c r="BQ213" s="2">
        <f t="shared" si="604"/>
        <v>0</v>
      </c>
      <c r="BR213" s="2">
        <f t="shared" si="605"/>
        <v>1</v>
      </c>
      <c r="BS213" s="2">
        <f t="shared" si="606"/>
        <v>0</v>
      </c>
      <c r="BT213" s="2">
        <f t="shared" si="607"/>
        <v>0</v>
      </c>
      <c r="BU213" s="2">
        <f t="shared" si="608"/>
        <v>0</v>
      </c>
      <c r="BV213" s="2">
        <f t="shared" si="609"/>
        <v>0</v>
      </c>
      <c r="BW213" s="2">
        <f t="shared" si="610"/>
        <v>0</v>
      </c>
      <c r="BX213" s="2">
        <f t="shared" si="611"/>
        <v>0</v>
      </c>
      <c r="BY213" s="2">
        <f t="shared" si="612"/>
        <v>0</v>
      </c>
      <c r="BZ213" s="2">
        <f t="shared" si="613"/>
        <v>0</v>
      </c>
      <c r="CA213" s="2">
        <f t="shared" si="614"/>
        <v>0</v>
      </c>
      <c r="CB213" s="2">
        <f t="shared" si="615"/>
        <v>0</v>
      </c>
      <c r="CC213" s="2">
        <f t="shared" si="616"/>
        <v>0</v>
      </c>
      <c r="CD213" s="2">
        <f t="shared" si="617"/>
        <v>0</v>
      </c>
      <c r="CE213" s="2">
        <f t="shared" si="618"/>
        <v>0</v>
      </c>
      <c r="CF213" s="2">
        <f t="shared" si="619"/>
        <v>0</v>
      </c>
      <c r="CG213" s="2">
        <f t="shared" si="620"/>
        <v>0</v>
      </c>
      <c r="CH213" s="2">
        <f t="shared" si="621"/>
        <v>1</v>
      </c>
      <c r="CI213" s="2">
        <f t="shared" si="622"/>
        <v>0</v>
      </c>
      <c r="CJ213" s="2">
        <f t="shared" si="623"/>
        <v>0</v>
      </c>
      <c r="CK213" s="2">
        <f t="shared" si="624"/>
        <v>1</v>
      </c>
      <c r="CL213" s="2">
        <f t="shared" si="625"/>
        <v>1</v>
      </c>
      <c r="CM213" s="2">
        <f t="shared" si="626"/>
        <v>0</v>
      </c>
      <c r="CN213" s="2">
        <f t="shared" si="627"/>
        <v>1</v>
      </c>
      <c r="CO213" s="2">
        <f t="shared" si="628"/>
        <v>0</v>
      </c>
      <c r="CP213" s="2">
        <f t="shared" si="629"/>
        <v>0</v>
      </c>
      <c r="CQ213" s="2">
        <f t="shared" si="630"/>
        <v>1</v>
      </c>
      <c r="CR213" s="2">
        <f t="shared" si="631"/>
        <v>0</v>
      </c>
      <c r="CS213" s="2">
        <f t="shared" si="632"/>
        <v>0</v>
      </c>
      <c r="CT213" s="2">
        <f t="shared" si="633"/>
        <v>1</v>
      </c>
      <c r="CU213" s="2">
        <f t="shared" si="634"/>
        <v>0</v>
      </c>
      <c r="CV213" s="2">
        <f t="shared" si="635"/>
        <v>0</v>
      </c>
      <c r="CW213" s="2">
        <f t="shared" si="636"/>
        <v>0</v>
      </c>
      <c r="CX213" s="2">
        <f t="shared" si="637"/>
        <v>0</v>
      </c>
      <c r="CY213" s="2">
        <f t="shared" si="638"/>
        <v>0</v>
      </c>
      <c r="CZ213" s="2">
        <f t="shared" si="639"/>
        <v>1</v>
      </c>
    </row>
    <row r="214" spans="1:104" ht="151.80000000000001" x14ac:dyDescent="0.3">
      <c r="A214" s="2" t="s">
        <v>841</v>
      </c>
      <c r="B214" s="2" t="s">
        <v>855</v>
      </c>
      <c r="C214" s="2" t="s">
        <v>834</v>
      </c>
      <c r="D214" s="2" t="s">
        <v>844</v>
      </c>
      <c r="E214" s="2" t="s">
        <v>5</v>
      </c>
      <c r="F214" s="2">
        <f t="shared" si="640"/>
        <v>1</v>
      </c>
      <c r="G214" s="2">
        <f t="shared" si="641"/>
        <v>0</v>
      </c>
      <c r="H214" s="2">
        <f t="shared" si="642"/>
        <v>0</v>
      </c>
      <c r="I214" s="2">
        <f t="shared" si="643"/>
        <v>0</v>
      </c>
      <c r="J214" s="2">
        <f t="shared" si="644"/>
        <v>0</v>
      </c>
      <c r="K214" s="2">
        <f t="shared" si="645"/>
        <v>0</v>
      </c>
      <c r="L214" s="2">
        <f t="shared" si="646"/>
        <v>0</v>
      </c>
      <c r="M214" s="2">
        <f t="shared" si="647"/>
        <v>0</v>
      </c>
      <c r="R214" s="2" t="s">
        <v>327</v>
      </c>
      <c r="S214" s="2" t="s">
        <v>63</v>
      </c>
      <c r="T214" s="2" t="s">
        <v>68</v>
      </c>
      <c r="V214" s="2" t="s">
        <v>1239</v>
      </c>
      <c r="W214" s="2" t="s">
        <v>81</v>
      </c>
      <c r="X214" s="2" t="s">
        <v>90</v>
      </c>
      <c r="Y214" s="2">
        <f t="shared" si="584"/>
        <v>0</v>
      </c>
      <c r="Z214" s="2">
        <f t="shared" si="585"/>
        <v>0</v>
      </c>
      <c r="AA214" s="2">
        <f t="shared" si="586"/>
        <v>0</v>
      </c>
      <c r="AB214" s="2">
        <f t="shared" si="587"/>
        <v>0</v>
      </c>
      <c r="AC214" s="2">
        <f t="shared" si="588"/>
        <v>1</v>
      </c>
      <c r="AD214" s="2">
        <f t="shared" si="648"/>
        <v>1</v>
      </c>
      <c r="AE214" s="2">
        <f t="shared" si="589"/>
        <v>1</v>
      </c>
      <c r="AF214" s="2">
        <f t="shared" si="649"/>
        <v>0</v>
      </c>
      <c r="AG214" s="2">
        <f t="shared" si="650"/>
        <v>0</v>
      </c>
      <c r="AH214" s="2">
        <f t="shared" si="651"/>
        <v>0</v>
      </c>
      <c r="AI214" s="2">
        <f t="shared" si="652"/>
        <v>1</v>
      </c>
      <c r="AJ214" s="2">
        <f t="shared" si="653"/>
        <v>0</v>
      </c>
      <c r="AK214" s="2">
        <f t="shared" si="654"/>
        <v>0</v>
      </c>
      <c r="AL214" s="2">
        <f t="shared" si="655"/>
        <v>0</v>
      </c>
      <c r="AM214" s="2">
        <f t="shared" si="656"/>
        <v>0</v>
      </c>
      <c r="AN214" s="2">
        <f t="shared" si="657"/>
        <v>0</v>
      </c>
      <c r="AO214" s="2">
        <f t="shared" si="658"/>
        <v>0</v>
      </c>
      <c r="AP214" s="2">
        <f t="shared" si="659"/>
        <v>0</v>
      </c>
      <c r="AQ214" s="2">
        <f t="shared" si="660"/>
        <v>0</v>
      </c>
      <c r="AR214" s="2">
        <f t="shared" si="661"/>
        <v>0</v>
      </c>
      <c r="AS214" s="2">
        <f t="shared" si="590"/>
        <v>0</v>
      </c>
      <c r="AT214" s="2">
        <f t="shared" si="662"/>
        <v>1</v>
      </c>
      <c r="AU214" s="2">
        <f t="shared" si="663"/>
        <v>0</v>
      </c>
      <c r="AV214" s="2">
        <f t="shared" si="664"/>
        <v>0</v>
      </c>
      <c r="AW214" s="2">
        <f t="shared" si="665"/>
        <v>0</v>
      </c>
      <c r="AX214" s="2">
        <f t="shared" si="666"/>
        <v>1</v>
      </c>
      <c r="AY214" s="2">
        <f t="shared" si="667"/>
        <v>0</v>
      </c>
      <c r="AZ214" s="2">
        <f t="shared" si="668"/>
        <v>0</v>
      </c>
      <c r="BA214" s="2">
        <f t="shared" si="669"/>
        <v>0</v>
      </c>
      <c r="BB214" s="2">
        <f t="shared" si="670"/>
        <v>0</v>
      </c>
      <c r="BC214" s="2">
        <f t="shared" si="671"/>
        <v>0</v>
      </c>
      <c r="BD214" s="2">
        <f t="shared" si="591"/>
        <v>0</v>
      </c>
      <c r="BE214" s="2">
        <f t="shared" si="592"/>
        <v>0</v>
      </c>
      <c r="BF214" s="2">
        <f t="shared" si="593"/>
        <v>0</v>
      </c>
      <c r="BG214" s="2">
        <f t="shared" si="594"/>
        <v>0</v>
      </c>
      <c r="BH214" s="2">
        <f t="shared" si="595"/>
        <v>0</v>
      </c>
      <c r="BI214" s="2">
        <f t="shared" si="596"/>
        <v>0</v>
      </c>
      <c r="BJ214" s="2">
        <f t="shared" si="597"/>
        <v>0</v>
      </c>
      <c r="BK214" s="2">
        <f t="shared" si="598"/>
        <v>0</v>
      </c>
      <c r="BL214" s="2">
        <f t="shared" si="599"/>
        <v>0</v>
      </c>
      <c r="BM214" s="2">
        <f t="shared" si="600"/>
        <v>0</v>
      </c>
      <c r="BN214" s="2">
        <f t="shared" si="601"/>
        <v>0</v>
      </c>
      <c r="BO214" s="2">
        <f t="shared" si="602"/>
        <v>0</v>
      </c>
      <c r="BP214" s="2">
        <f t="shared" si="603"/>
        <v>0</v>
      </c>
      <c r="BQ214" s="2">
        <f t="shared" si="604"/>
        <v>0</v>
      </c>
      <c r="BR214" s="2">
        <f t="shared" si="605"/>
        <v>0</v>
      </c>
      <c r="BS214" s="2">
        <f t="shared" si="606"/>
        <v>0</v>
      </c>
      <c r="BT214" s="2">
        <f t="shared" si="607"/>
        <v>0</v>
      </c>
      <c r="BU214" s="2">
        <f t="shared" si="608"/>
        <v>0</v>
      </c>
      <c r="BV214" s="2">
        <f t="shared" si="609"/>
        <v>0</v>
      </c>
      <c r="BW214" s="2">
        <f t="shared" si="610"/>
        <v>0</v>
      </c>
      <c r="BX214" s="2">
        <f t="shared" si="611"/>
        <v>0</v>
      </c>
      <c r="BY214" s="2">
        <f t="shared" si="612"/>
        <v>0</v>
      </c>
      <c r="BZ214" s="2">
        <f t="shared" si="613"/>
        <v>0</v>
      </c>
      <c r="CA214" s="2">
        <f t="shared" si="614"/>
        <v>0</v>
      </c>
      <c r="CB214" s="2">
        <f t="shared" si="615"/>
        <v>0</v>
      </c>
      <c r="CC214" s="2">
        <f t="shared" si="616"/>
        <v>0</v>
      </c>
      <c r="CD214" s="2">
        <f t="shared" si="617"/>
        <v>0</v>
      </c>
      <c r="CE214" s="2">
        <f t="shared" si="618"/>
        <v>0</v>
      </c>
      <c r="CF214" s="2">
        <f t="shared" si="619"/>
        <v>0</v>
      </c>
      <c r="CG214" s="2">
        <f t="shared" si="620"/>
        <v>0</v>
      </c>
      <c r="CH214" s="2">
        <f t="shared" si="621"/>
        <v>0</v>
      </c>
      <c r="CI214" s="2">
        <f t="shared" si="622"/>
        <v>0</v>
      </c>
      <c r="CJ214" s="2">
        <f t="shared" si="623"/>
        <v>0</v>
      </c>
      <c r="CK214" s="2">
        <f t="shared" si="624"/>
        <v>0</v>
      </c>
      <c r="CL214" s="2">
        <f t="shared" si="625"/>
        <v>1</v>
      </c>
      <c r="CM214" s="2">
        <f t="shared" si="626"/>
        <v>1</v>
      </c>
      <c r="CN214" s="2">
        <f t="shared" si="627"/>
        <v>0</v>
      </c>
      <c r="CO214" s="2">
        <f t="shared" si="628"/>
        <v>0</v>
      </c>
      <c r="CP214" s="2">
        <f t="shared" si="629"/>
        <v>0</v>
      </c>
      <c r="CQ214" s="2">
        <f t="shared" si="630"/>
        <v>0</v>
      </c>
      <c r="CR214" s="2">
        <f t="shared" si="631"/>
        <v>0</v>
      </c>
      <c r="CS214" s="2">
        <f t="shared" si="632"/>
        <v>0</v>
      </c>
      <c r="CT214" s="2">
        <f t="shared" si="633"/>
        <v>0</v>
      </c>
      <c r="CU214" s="2">
        <f t="shared" si="634"/>
        <v>0</v>
      </c>
      <c r="CV214" s="2">
        <f t="shared" si="635"/>
        <v>0</v>
      </c>
      <c r="CW214" s="2">
        <f t="shared" si="636"/>
        <v>0</v>
      </c>
      <c r="CX214" s="2">
        <f t="shared" si="637"/>
        <v>0</v>
      </c>
      <c r="CY214" s="2">
        <f t="shared" si="638"/>
        <v>0</v>
      </c>
      <c r="CZ214" s="2">
        <f t="shared" si="639"/>
        <v>0</v>
      </c>
    </row>
    <row r="215" spans="1:104" ht="138" x14ac:dyDescent="0.3">
      <c r="A215" s="2" t="s">
        <v>837</v>
      </c>
      <c r="B215" s="2" t="s">
        <v>856</v>
      </c>
      <c r="C215" s="2" t="s">
        <v>834</v>
      </c>
      <c r="D215" s="2" t="s">
        <v>840</v>
      </c>
      <c r="E215" s="2" t="s">
        <v>5</v>
      </c>
      <c r="F215" s="2">
        <f t="shared" si="640"/>
        <v>1</v>
      </c>
      <c r="G215" s="2">
        <f t="shared" si="641"/>
        <v>0</v>
      </c>
      <c r="H215" s="2">
        <f t="shared" si="642"/>
        <v>0</v>
      </c>
      <c r="I215" s="2">
        <f t="shared" si="643"/>
        <v>0</v>
      </c>
      <c r="J215" s="2">
        <f t="shared" si="644"/>
        <v>0</v>
      </c>
      <c r="K215" s="2">
        <f t="shared" si="645"/>
        <v>0</v>
      </c>
      <c r="L215" s="2">
        <f t="shared" si="646"/>
        <v>0</v>
      </c>
      <c r="M215" s="2">
        <f t="shared" si="647"/>
        <v>0</v>
      </c>
      <c r="R215" s="2" t="s">
        <v>327</v>
      </c>
      <c r="S215" s="2" t="s">
        <v>108</v>
      </c>
      <c r="V215" s="2" t="s">
        <v>1237</v>
      </c>
      <c r="Y215" s="2">
        <f t="shared" si="584"/>
        <v>0</v>
      </c>
      <c r="Z215" s="2">
        <f t="shared" si="585"/>
        <v>0</v>
      </c>
      <c r="AA215" s="2">
        <f t="shared" si="586"/>
        <v>0</v>
      </c>
      <c r="AB215" s="2">
        <f t="shared" si="587"/>
        <v>0</v>
      </c>
      <c r="AC215" s="2">
        <f t="shared" si="588"/>
        <v>1</v>
      </c>
      <c r="AD215" s="2">
        <f t="shared" si="648"/>
        <v>0</v>
      </c>
      <c r="AE215" s="2">
        <f t="shared" si="589"/>
        <v>0</v>
      </c>
      <c r="AF215" s="2">
        <f t="shared" si="649"/>
        <v>0</v>
      </c>
      <c r="AG215" s="2">
        <f t="shared" si="650"/>
        <v>0</v>
      </c>
      <c r="AH215" s="2">
        <f t="shared" si="651"/>
        <v>0</v>
      </c>
      <c r="AI215" s="2">
        <f t="shared" si="652"/>
        <v>0</v>
      </c>
      <c r="AJ215" s="2">
        <f t="shared" si="653"/>
        <v>0</v>
      </c>
      <c r="AK215" s="2">
        <f t="shared" si="654"/>
        <v>0</v>
      </c>
      <c r="AL215" s="2">
        <f t="shared" si="655"/>
        <v>0</v>
      </c>
      <c r="AM215" s="2">
        <f t="shared" si="656"/>
        <v>0</v>
      </c>
      <c r="AN215" s="2">
        <f t="shared" si="657"/>
        <v>0</v>
      </c>
      <c r="AO215" s="2">
        <f t="shared" si="658"/>
        <v>0</v>
      </c>
      <c r="AP215" s="2">
        <f t="shared" si="659"/>
        <v>0</v>
      </c>
      <c r="AQ215" s="2">
        <f t="shared" si="660"/>
        <v>0</v>
      </c>
      <c r="AR215" s="2">
        <f t="shared" si="661"/>
        <v>0</v>
      </c>
      <c r="AS215" s="2">
        <f t="shared" si="590"/>
        <v>0</v>
      </c>
      <c r="AT215" s="2">
        <f t="shared" si="662"/>
        <v>0</v>
      </c>
      <c r="AU215" s="2">
        <f t="shared" si="663"/>
        <v>0</v>
      </c>
      <c r="AV215" s="2">
        <f t="shared" si="664"/>
        <v>0</v>
      </c>
      <c r="AW215" s="2">
        <f t="shared" si="665"/>
        <v>0</v>
      </c>
      <c r="AX215" s="2">
        <f t="shared" si="666"/>
        <v>0</v>
      </c>
      <c r="AY215" s="2">
        <f t="shared" si="667"/>
        <v>0</v>
      </c>
      <c r="AZ215" s="2">
        <f t="shared" si="668"/>
        <v>0</v>
      </c>
      <c r="BA215" s="2">
        <f t="shared" si="669"/>
        <v>0</v>
      </c>
      <c r="BB215" s="2">
        <f t="shared" si="670"/>
        <v>0</v>
      </c>
      <c r="BC215" s="2">
        <f t="shared" si="671"/>
        <v>0</v>
      </c>
      <c r="BD215" s="2">
        <f t="shared" si="591"/>
        <v>0</v>
      </c>
      <c r="BE215" s="2">
        <f t="shared" si="592"/>
        <v>0</v>
      </c>
      <c r="BF215" s="2">
        <f t="shared" si="593"/>
        <v>0</v>
      </c>
      <c r="BG215" s="2">
        <f t="shared" si="594"/>
        <v>0</v>
      </c>
      <c r="BH215" s="2">
        <f t="shared" si="595"/>
        <v>0</v>
      </c>
      <c r="BI215" s="2">
        <f t="shared" si="596"/>
        <v>0</v>
      </c>
      <c r="BJ215" s="2">
        <f t="shared" si="597"/>
        <v>0</v>
      </c>
      <c r="BK215" s="2">
        <f t="shared" si="598"/>
        <v>0</v>
      </c>
      <c r="BL215" s="2">
        <f t="shared" si="599"/>
        <v>0</v>
      </c>
      <c r="BM215" s="2">
        <f t="shared" si="600"/>
        <v>0</v>
      </c>
      <c r="BN215" s="2">
        <f t="shared" si="601"/>
        <v>0</v>
      </c>
      <c r="BO215" s="2">
        <f t="shared" si="602"/>
        <v>0</v>
      </c>
      <c r="BP215" s="2">
        <f t="shared" si="603"/>
        <v>0</v>
      </c>
      <c r="BQ215" s="2">
        <f t="shared" si="604"/>
        <v>0</v>
      </c>
      <c r="BR215" s="2">
        <f t="shared" si="605"/>
        <v>0</v>
      </c>
      <c r="BS215" s="2">
        <f t="shared" si="606"/>
        <v>0</v>
      </c>
      <c r="BT215" s="2">
        <f t="shared" si="607"/>
        <v>0</v>
      </c>
      <c r="BU215" s="2">
        <f t="shared" si="608"/>
        <v>0</v>
      </c>
      <c r="BV215" s="2">
        <f t="shared" si="609"/>
        <v>0</v>
      </c>
      <c r="BW215" s="2">
        <f t="shared" si="610"/>
        <v>0</v>
      </c>
      <c r="BX215" s="2">
        <f t="shared" si="611"/>
        <v>0</v>
      </c>
      <c r="BY215" s="2">
        <f t="shared" si="612"/>
        <v>0</v>
      </c>
      <c r="BZ215" s="2">
        <f t="shared" si="613"/>
        <v>0</v>
      </c>
      <c r="CA215" s="2">
        <f t="shared" si="614"/>
        <v>0</v>
      </c>
      <c r="CB215" s="2">
        <f t="shared" si="615"/>
        <v>0</v>
      </c>
      <c r="CC215" s="2">
        <f t="shared" si="616"/>
        <v>0</v>
      </c>
      <c r="CD215" s="2">
        <f t="shared" si="617"/>
        <v>0</v>
      </c>
      <c r="CE215" s="2">
        <f t="shared" si="618"/>
        <v>0</v>
      </c>
      <c r="CF215" s="2">
        <f t="shared" si="619"/>
        <v>0</v>
      </c>
      <c r="CG215" s="2">
        <f t="shared" si="620"/>
        <v>0</v>
      </c>
      <c r="CH215" s="2">
        <f t="shared" si="621"/>
        <v>0</v>
      </c>
      <c r="CI215" s="2">
        <f t="shared" si="622"/>
        <v>0</v>
      </c>
      <c r="CJ215" s="2">
        <f t="shared" si="623"/>
        <v>0</v>
      </c>
      <c r="CK215" s="2">
        <f t="shared" si="624"/>
        <v>0</v>
      </c>
      <c r="CL215" s="2">
        <f t="shared" si="625"/>
        <v>1</v>
      </c>
      <c r="CM215" s="2">
        <f t="shared" si="626"/>
        <v>1</v>
      </c>
      <c r="CN215" s="2">
        <f t="shared" si="627"/>
        <v>0</v>
      </c>
      <c r="CO215" s="2">
        <f t="shared" si="628"/>
        <v>0</v>
      </c>
      <c r="CP215" s="2">
        <f t="shared" si="629"/>
        <v>0</v>
      </c>
      <c r="CQ215" s="2">
        <f t="shared" si="630"/>
        <v>0</v>
      </c>
      <c r="CR215" s="2">
        <f t="shared" si="631"/>
        <v>0</v>
      </c>
      <c r="CS215" s="2">
        <f t="shared" si="632"/>
        <v>0</v>
      </c>
      <c r="CT215" s="2">
        <f t="shared" si="633"/>
        <v>0</v>
      </c>
      <c r="CU215" s="2">
        <f t="shared" si="634"/>
        <v>0</v>
      </c>
      <c r="CV215" s="2">
        <f t="shared" si="635"/>
        <v>0</v>
      </c>
      <c r="CW215" s="2">
        <f t="shared" si="636"/>
        <v>0</v>
      </c>
      <c r="CX215" s="2">
        <f t="shared" si="637"/>
        <v>0</v>
      </c>
      <c r="CY215" s="2">
        <f t="shared" si="638"/>
        <v>0</v>
      </c>
      <c r="CZ215" s="2">
        <f t="shared" si="639"/>
        <v>0</v>
      </c>
    </row>
    <row r="216" spans="1:104" ht="124.2" x14ac:dyDescent="0.3">
      <c r="A216" s="2" t="s">
        <v>838</v>
      </c>
      <c r="B216" s="2" t="s">
        <v>857</v>
      </c>
      <c r="C216" s="2" t="s">
        <v>834</v>
      </c>
      <c r="D216" s="2" t="s">
        <v>839</v>
      </c>
      <c r="E216" s="2" t="s">
        <v>5</v>
      </c>
      <c r="F216" s="2">
        <f t="shared" si="640"/>
        <v>1</v>
      </c>
      <c r="G216" s="2">
        <f t="shared" si="641"/>
        <v>0</v>
      </c>
      <c r="H216" s="2">
        <f t="shared" si="642"/>
        <v>0</v>
      </c>
      <c r="I216" s="2">
        <f t="shared" si="643"/>
        <v>0</v>
      </c>
      <c r="J216" s="2">
        <f t="shared" si="644"/>
        <v>0</v>
      </c>
      <c r="K216" s="2">
        <f t="shared" si="645"/>
        <v>0</v>
      </c>
      <c r="L216" s="2">
        <f t="shared" si="646"/>
        <v>0</v>
      </c>
      <c r="M216" s="2">
        <f t="shared" si="647"/>
        <v>0</v>
      </c>
      <c r="R216" s="2" t="s">
        <v>467</v>
      </c>
      <c r="S216" s="2" t="s">
        <v>63</v>
      </c>
      <c r="T216" s="2" t="s">
        <v>68</v>
      </c>
      <c r="V216" s="2" t="s">
        <v>1239</v>
      </c>
      <c r="W216" s="2" t="s">
        <v>81</v>
      </c>
      <c r="X216" s="2" t="s">
        <v>90</v>
      </c>
      <c r="Y216" s="2">
        <f t="shared" si="584"/>
        <v>0</v>
      </c>
      <c r="Z216" s="2">
        <f t="shared" si="585"/>
        <v>0</v>
      </c>
      <c r="AA216" s="2">
        <f t="shared" si="586"/>
        <v>0</v>
      </c>
      <c r="AB216" s="2">
        <f t="shared" si="587"/>
        <v>0</v>
      </c>
      <c r="AC216" s="2">
        <f t="shared" si="588"/>
        <v>1</v>
      </c>
      <c r="AD216" s="2">
        <f t="shared" si="648"/>
        <v>1</v>
      </c>
      <c r="AE216" s="2">
        <f t="shared" si="589"/>
        <v>1</v>
      </c>
      <c r="AF216" s="2">
        <f t="shared" si="649"/>
        <v>0</v>
      </c>
      <c r="AG216" s="2">
        <f t="shared" si="650"/>
        <v>0</v>
      </c>
      <c r="AH216" s="2">
        <f t="shared" si="651"/>
        <v>0</v>
      </c>
      <c r="AI216" s="2">
        <f t="shared" si="652"/>
        <v>1</v>
      </c>
      <c r="AJ216" s="2">
        <f t="shared" si="653"/>
        <v>0</v>
      </c>
      <c r="AK216" s="2">
        <f t="shared" si="654"/>
        <v>0</v>
      </c>
      <c r="AL216" s="2">
        <f t="shared" si="655"/>
        <v>0</v>
      </c>
      <c r="AM216" s="2">
        <f t="shared" si="656"/>
        <v>0</v>
      </c>
      <c r="AN216" s="2">
        <f t="shared" si="657"/>
        <v>0</v>
      </c>
      <c r="AO216" s="2">
        <f t="shared" si="658"/>
        <v>0</v>
      </c>
      <c r="AP216" s="2">
        <f t="shared" si="659"/>
        <v>0</v>
      </c>
      <c r="AQ216" s="2">
        <f t="shared" si="660"/>
        <v>0</v>
      </c>
      <c r="AR216" s="2">
        <f t="shared" si="661"/>
        <v>0</v>
      </c>
      <c r="AS216" s="2">
        <f t="shared" si="590"/>
        <v>0</v>
      </c>
      <c r="AT216" s="2">
        <f t="shared" si="662"/>
        <v>1</v>
      </c>
      <c r="AU216" s="2">
        <f t="shared" si="663"/>
        <v>0</v>
      </c>
      <c r="AV216" s="2">
        <f t="shared" si="664"/>
        <v>0</v>
      </c>
      <c r="AW216" s="2">
        <f t="shared" si="665"/>
        <v>0</v>
      </c>
      <c r="AX216" s="2">
        <f t="shared" si="666"/>
        <v>1</v>
      </c>
      <c r="AY216" s="2">
        <f t="shared" si="667"/>
        <v>0</v>
      </c>
      <c r="AZ216" s="2">
        <f t="shared" si="668"/>
        <v>0</v>
      </c>
      <c r="BA216" s="2">
        <f t="shared" si="669"/>
        <v>0</v>
      </c>
      <c r="BB216" s="2">
        <f t="shared" si="670"/>
        <v>0</v>
      </c>
      <c r="BC216" s="2">
        <f t="shared" si="671"/>
        <v>0</v>
      </c>
      <c r="BD216" s="2">
        <f t="shared" si="591"/>
        <v>0</v>
      </c>
      <c r="BE216" s="2">
        <f t="shared" si="592"/>
        <v>0</v>
      </c>
      <c r="BF216" s="2">
        <f t="shared" si="593"/>
        <v>0</v>
      </c>
      <c r="BG216" s="2">
        <f t="shared" si="594"/>
        <v>0</v>
      </c>
      <c r="BH216" s="2">
        <f t="shared" si="595"/>
        <v>0</v>
      </c>
      <c r="BI216" s="2">
        <f t="shared" si="596"/>
        <v>0</v>
      </c>
      <c r="BJ216" s="2">
        <f t="shared" si="597"/>
        <v>0</v>
      </c>
      <c r="BK216" s="2">
        <f t="shared" si="598"/>
        <v>0</v>
      </c>
      <c r="BL216" s="2">
        <f t="shared" si="599"/>
        <v>0</v>
      </c>
      <c r="BM216" s="2">
        <f t="shared" si="600"/>
        <v>0</v>
      </c>
      <c r="BN216" s="2">
        <f t="shared" si="601"/>
        <v>0</v>
      </c>
      <c r="BO216" s="2">
        <f t="shared" si="602"/>
        <v>0</v>
      </c>
      <c r="BP216" s="2">
        <f t="shared" si="603"/>
        <v>0</v>
      </c>
      <c r="BQ216" s="2">
        <f t="shared" si="604"/>
        <v>0</v>
      </c>
      <c r="BR216" s="2">
        <f t="shared" si="605"/>
        <v>0</v>
      </c>
      <c r="BS216" s="2">
        <f t="shared" si="606"/>
        <v>0</v>
      </c>
      <c r="BT216" s="2">
        <f t="shared" si="607"/>
        <v>0</v>
      </c>
      <c r="BU216" s="2">
        <f t="shared" si="608"/>
        <v>0</v>
      </c>
      <c r="BV216" s="2">
        <f t="shared" si="609"/>
        <v>0</v>
      </c>
      <c r="BW216" s="2">
        <f t="shared" si="610"/>
        <v>0</v>
      </c>
      <c r="BX216" s="2">
        <f t="shared" si="611"/>
        <v>0</v>
      </c>
      <c r="BY216" s="2">
        <f t="shared" si="612"/>
        <v>0</v>
      </c>
      <c r="BZ216" s="2">
        <f t="shared" si="613"/>
        <v>0</v>
      </c>
      <c r="CA216" s="2">
        <f t="shared" si="614"/>
        <v>0</v>
      </c>
      <c r="CB216" s="2">
        <f t="shared" si="615"/>
        <v>0</v>
      </c>
      <c r="CC216" s="2">
        <f t="shared" si="616"/>
        <v>0</v>
      </c>
      <c r="CD216" s="2">
        <f t="shared" si="617"/>
        <v>0</v>
      </c>
      <c r="CE216" s="2">
        <f t="shared" si="618"/>
        <v>0</v>
      </c>
      <c r="CF216" s="2">
        <f t="shared" si="619"/>
        <v>0</v>
      </c>
      <c r="CG216" s="2">
        <f t="shared" si="620"/>
        <v>0</v>
      </c>
      <c r="CH216" s="2">
        <f t="shared" si="621"/>
        <v>1</v>
      </c>
      <c r="CI216" s="2">
        <f t="shared" si="622"/>
        <v>0</v>
      </c>
      <c r="CJ216" s="2">
        <f t="shared" si="623"/>
        <v>0</v>
      </c>
      <c r="CK216" s="2">
        <f t="shared" si="624"/>
        <v>0</v>
      </c>
      <c r="CL216" s="2">
        <f t="shared" si="625"/>
        <v>1</v>
      </c>
      <c r="CM216" s="2">
        <f t="shared" si="626"/>
        <v>0</v>
      </c>
      <c r="CN216" s="2">
        <f t="shared" si="627"/>
        <v>0</v>
      </c>
      <c r="CO216" s="2">
        <f t="shared" si="628"/>
        <v>0</v>
      </c>
      <c r="CP216" s="2">
        <f t="shared" si="629"/>
        <v>0</v>
      </c>
      <c r="CQ216" s="2">
        <f t="shared" si="630"/>
        <v>0</v>
      </c>
      <c r="CR216" s="2">
        <f t="shared" si="631"/>
        <v>0</v>
      </c>
      <c r="CS216" s="2">
        <f t="shared" si="632"/>
        <v>0</v>
      </c>
      <c r="CT216" s="2">
        <f t="shared" si="633"/>
        <v>0</v>
      </c>
      <c r="CU216" s="2">
        <f t="shared" si="634"/>
        <v>0</v>
      </c>
      <c r="CV216" s="2">
        <f t="shared" si="635"/>
        <v>0</v>
      </c>
      <c r="CW216" s="2">
        <f t="shared" si="636"/>
        <v>0</v>
      </c>
      <c r="CX216" s="2">
        <f t="shared" si="637"/>
        <v>0</v>
      </c>
      <c r="CY216" s="2">
        <f t="shared" si="638"/>
        <v>0</v>
      </c>
      <c r="CZ216" s="2">
        <f t="shared" si="639"/>
        <v>0</v>
      </c>
    </row>
    <row r="217" spans="1:104" ht="69" x14ac:dyDescent="0.3">
      <c r="A217" s="2" t="s">
        <v>842</v>
      </c>
      <c r="B217" s="2" t="s">
        <v>858</v>
      </c>
      <c r="C217" s="2" t="s">
        <v>834</v>
      </c>
      <c r="D217" s="2" t="s">
        <v>843</v>
      </c>
      <c r="E217" s="2" t="s">
        <v>5</v>
      </c>
      <c r="F217" s="2">
        <f t="shared" si="640"/>
        <v>1</v>
      </c>
      <c r="G217" s="2">
        <f t="shared" si="641"/>
        <v>0</v>
      </c>
      <c r="H217" s="2">
        <f t="shared" si="642"/>
        <v>0</v>
      </c>
      <c r="I217" s="2">
        <f t="shared" si="643"/>
        <v>0</v>
      </c>
      <c r="J217" s="2">
        <f t="shared" si="644"/>
        <v>0</v>
      </c>
      <c r="K217" s="2">
        <f t="shared" si="645"/>
        <v>0</v>
      </c>
      <c r="L217" s="2">
        <f t="shared" si="646"/>
        <v>0</v>
      </c>
      <c r="M217" s="2">
        <f t="shared" si="647"/>
        <v>0</v>
      </c>
      <c r="N217" s="2" t="s">
        <v>22</v>
      </c>
      <c r="R217" s="2" t="s">
        <v>57</v>
      </c>
      <c r="S217" s="2" t="s">
        <v>108</v>
      </c>
      <c r="V217" s="2" t="s">
        <v>1239</v>
      </c>
      <c r="W217" s="2" t="s">
        <v>80</v>
      </c>
      <c r="X217" s="2" t="s">
        <v>88</v>
      </c>
      <c r="Y217" s="2">
        <f t="shared" si="584"/>
        <v>1</v>
      </c>
      <c r="Z217" s="2">
        <f t="shared" si="585"/>
        <v>0</v>
      </c>
      <c r="AA217" s="2">
        <f t="shared" si="586"/>
        <v>0</v>
      </c>
      <c r="AB217" s="2">
        <f t="shared" si="587"/>
        <v>0</v>
      </c>
      <c r="AC217" s="2">
        <f t="shared" si="588"/>
        <v>1</v>
      </c>
      <c r="AD217" s="2">
        <f t="shared" si="648"/>
        <v>0</v>
      </c>
      <c r="AE217" s="2">
        <f t="shared" si="589"/>
        <v>1</v>
      </c>
      <c r="AF217" s="2">
        <f t="shared" si="649"/>
        <v>0</v>
      </c>
      <c r="AG217" s="2">
        <f t="shared" si="650"/>
        <v>0</v>
      </c>
      <c r="AH217" s="2">
        <f t="shared" si="651"/>
        <v>0</v>
      </c>
      <c r="AI217" s="2">
        <f t="shared" si="652"/>
        <v>0</v>
      </c>
      <c r="AJ217" s="2">
        <f t="shared" si="653"/>
        <v>0</v>
      </c>
      <c r="AK217" s="2">
        <f t="shared" si="654"/>
        <v>0</v>
      </c>
      <c r="AL217" s="2">
        <f t="shared" si="655"/>
        <v>0</v>
      </c>
      <c r="AM217" s="2">
        <f t="shared" si="656"/>
        <v>0</v>
      </c>
      <c r="AN217" s="2">
        <f t="shared" si="657"/>
        <v>0</v>
      </c>
      <c r="AO217" s="2">
        <f t="shared" si="658"/>
        <v>0</v>
      </c>
      <c r="AP217" s="2">
        <f t="shared" si="659"/>
        <v>0</v>
      </c>
      <c r="AQ217" s="2">
        <f t="shared" si="660"/>
        <v>0</v>
      </c>
      <c r="AR217" s="2">
        <f t="shared" si="661"/>
        <v>1</v>
      </c>
      <c r="AS217" s="2">
        <f t="shared" si="590"/>
        <v>0</v>
      </c>
      <c r="AT217" s="2">
        <f t="shared" si="662"/>
        <v>0</v>
      </c>
      <c r="AU217" s="2">
        <f t="shared" si="663"/>
        <v>0</v>
      </c>
      <c r="AV217" s="2">
        <f t="shared" si="664"/>
        <v>0</v>
      </c>
      <c r="AW217" s="2">
        <f t="shared" si="665"/>
        <v>0</v>
      </c>
      <c r="AX217" s="2">
        <f t="shared" si="666"/>
        <v>0</v>
      </c>
      <c r="AY217" s="2">
        <f t="shared" si="667"/>
        <v>0</v>
      </c>
      <c r="AZ217" s="2">
        <f t="shared" si="668"/>
        <v>0</v>
      </c>
      <c r="BA217" s="2">
        <f t="shared" si="669"/>
        <v>1</v>
      </c>
      <c r="BB217" s="2">
        <f t="shared" si="670"/>
        <v>0</v>
      </c>
      <c r="BC217" s="2">
        <f t="shared" si="671"/>
        <v>0</v>
      </c>
      <c r="BD217" s="2">
        <f t="shared" si="591"/>
        <v>0</v>
      </c>
      <c r="BE217" s="2">
        <f t="shared" si="592"/>
        <v>0</v>
      </c>
      <c r="BF217" s="2">
        <f t="shared" si="593"/>
        <v>0</v>
      </c>
      <c r="BG217" s="2">
        <f t="shared" si="594"/>
        <v>0</v>
      </c>
      <c r="BH217" s="2">
        <f t="shared" si="595"/>
        <v>0</v>
      </c>
      <c r="BI217" s="2">
        <f t="shared" si="596"/>
        <v>0</v>
      </c>
      <c r="BJ217" s="2">
        <f t="shared" si="597"/>
        <v>0</v>
      </c>
      <c r="BK217" s="2">
        <f t="shared" si="598"/>
        <v>0</v>
      </c>
      <c r="BL217" s="2">
        <f t="shared" si="599"/>
        <v>0</v>
      </c>
      <c r="BM217" s="2">
        <f t="shared" si="600"/>
        <v>0</v>
      </c>
      <c r="BN217" s="2">
        <f t="shared" si="601"/>
        <v>0</v>
      </c>
      <c r="BO217" s="2">
        <f t="shared" si="602"/>
        <v>1</v>
      </c>
      <c r="BP217" s="2">
        <f t="shared" si="603"/>
        <v>0</v>
      </c>
      <c r="BQ217" s="2">
        <f t="shared" si="604"/>
        <v>0</v>
      </c>
      <c r="BR217" s="2">
        <f t="shared" si="605"/>
        <v>0</v>
      </c>
      <c r="BS217" s="2">
        <f t="shared" si="606"/>
        <v>0</v>
      </c>
      <c r="BT217" s="2">
        <f t="shared" si="607"/>
        <v>0</v>
      </c>
      <c r="BU217" s="2">
        <f t="shared" si="608"/>
        <v>0</v>
      </c>
      <c r="BV217" s="2">
        <f t="shared" si="609"/>
        <v>0</v>
      </c>
      <c r="BW217" s="2">
        <f t="shared" si="610"/>
        <v>0</v>
      </c>
      <c r="BX217" s="2">
        <f t="shared" si="611"/>
        <v>0</v>
      </c>
      <c r="BY217" s="2">
        <f t="shared" si="612"/>
        <v>0</v>
      </c>
      <c r="BZ217" s="2">
        <f t="shared" si="613"/>
        <v>0</v>
      </c>
      <c r="CA217" s="2">
        <f t="shared" si="614"/>
        <v>0</v>
      </c>
      <c r="CB217" s="2">
        <f t="shared" si="615"/>
        <v>0</v>
      </c>
      <c r="CC217" s="2">
        <f t="shared" si="616"/>
        <v>0</v>
      </c>
      <c r="CD217" s="2">
        <f t="shared" si="617"/>
        <v>0</v>
      </c>
      <c r="CE217" s="2">
        <f t="shared" si="618"/>
        <v>0</v>
      </c>
      <c r="CF217" s="2">
        <f t="shared" si="619"/>
        <v>0</v>
      </c>
      <c r="CG217" s="2">
        <f t="shared" si="620"/>
        <v>0</v>
      </c>
      <c r="CH217" s="2">
        <f t="shared" si="621"/>
        <v>0</v>
      </c>
      <c r="CI217" s="2">
        <f t="shared" si="622"/>
        <v>0</v>
      </c>
      <c r="CJ217" s="2">
        <f t="shared" si="623"/>
        <v>0</v>
      </c>
      <c r="CK217" s="2">
        <f t="shared" si="624"/>
        <v>0</v>
      </c>
      <c r="CL217" s="2">
        <f t="shared" si="625"/>
        <v>1</v>
      </c>
      <c r="CM217" s="2">
        <f t="shared" si="626"/>
        <v>0</v>
      </c>
      <c r="CN217" s="2">
        <f t="shared" si="627"/>
        <v>0</v>
      </c>
      <c r="CO217" s="2">
        <f t="shared" si="628"/>
        <v>0</v>
      </c>
      <c r="CP217" s="2">
        <f t="shared" si="629"/>
        <v>0</v>
      </c>
      <c r="CQ217" s="2">
        <f t="shared" si="630"/>
        <v>0</v>
      </c>
      <c r="CR217" s="2">
        <f t="shared" si="631"/>
        <v>0</v>
      </c>
      <c r="CS217" s="2">
        <f t="shared" si="632"/>
        <v>0</v>
      </c>
      <c r="CT217" s="2">
        <f t="shared" si="633"/>
        <v>0</v>
      </c>
      <c r="CU217" s="2">
        <f t="shared" si="634"/>
        <v>0</v>
      </c>
      <c r="CV217" s="2">
        <f t="shared" si="635"/>
        <v>0</v>
      </c>
      <c r="CW217" s="2">
        <f t="shared" si="636"/>
        <v>0</v>
      </c>
      <c r="CX217" s="2">
        <f t="shared" si="637"/>
        <v>0</v>
      </c>
      <c r="CY217" s="2">
        <f t="shared" si="638"/>
        <v>0</v>
      </c>
      <c r="CZ217" s="2">
        <f t="shared" si="639"/>
        <v>0</v>
      </c>
    </row>
    <row r="218" spans="1:104" ht="82.8" x14ac:dyDescent="0.3">
      <c r="A218" s="2" t="s">
        <v>846</v>
      </c>
      <c r="B218" s="2" t="s">
        <v>859</v>
      </c>
      <c r="C218" s="2" t="s">
        <v>834</v>
      </c>
      <c r="D218" s="2">
        <v>48</v>
      </c>
      <c r="E218" s="2" t="s">
        <v>5</v>
      </c>
      <c r="F218" s="2">
        <f t="shared" si="640"/>
        <v>1</v>
      </c>
      <c r="G218" s="2">
        <f t="shared" si="641"/>
        <v>0</v>
      </c>
      <c r="H218" s="2">
        <f t="shared" si="642"/>
        <v>0</v>
      </c>
      <c r="I218" s="2">
        <f t="shared" si="643"/>
        <v>0</v>
      </c>
      <c r="J218" s="2">
        <f t="shared" si="644"/>
        <v>0</v>
      </c>
      <c r="K218" s="2">
        <f t="shared" si="645"/>
        <v>0</v>
      </c>
      <c r="L218" s="2">
        <f t="shared" si="646"/>
        <v>0</v>
      </c>
      <c r="M218" s="2">
        <f t="shared" si="647"/>
        <v>0</v>
      </c>
      <c r="N218" s="2" t="s">
        <v>46</v>
      </c>
      <c r="S218" s="2" t="s">
        <v>108</v>
      </c>
      <c r="V218" s="2" t="s">
        <v>1237</v>
      </c>
      <c r="Y218" s="2">
        <f t="shared" si="584"/>
        <v>1</v>
      </c>
      <c r="Z218" s="2">
        <f t="shared" si="585"/>
        <v>0</v>
      </c>
      <c r="AA218" s="2">
        <f t="shared" si="586"/>
        <v>0</v>
      </c>
      <c r="AB218" s="2">
        <f t="shared" si="587"/>
        <v>0</v>
      </c>
      <c r="AC218" s="2">
        <f t="shared" si="588"/>
        <v>0</v>
      </c>
      <c r="AD218" s="2">
        <f t="shared" si="648"/>
        <v>0</v>
      </c>
      <c r="AE218" s="2">
        <f t="shared" si="589"/>
        <v>0</v>
      </c>
      <c r="AF218" s="2">
        <f t="shared" si="649"/>
        <v>0</v>
      </c>
      <c r="AG218" s="2">
        <f t="shared" si="650"/>
        <v>0</v>
      </c>
      <c r="AH218" s="2">
        <f t="shared" si="651"/>
        <v>0</v>
      </c>
      <c r="AI218" s="2">
        <f t="shared" si="652"/>
        <v>0</v>
      </c>
      <c r="AJ218" s="2">
        <f t="shared" si="653"/>
        <v>0</v>
      </c>
      <c r="AK218" s="2">
        <f t="shared" si="654"/>
        <v>0</v>
      </c>
      <c r="AL218" s="2">
        <f t="shared" si="655"/>
        <v>0</v>
      </c>
      <c r="AM218" s="2">
        <f t="shared" si="656"/>
        <v>0</v>
      </c>
      <c r="AN218" s="2">
        <f t="shared" si="657"/>
        <v>0</v>
      </c>
      <c r="AO218" s="2">
        <f t="shared" si="658"/>
        <v>0</v>
      </c>
      <c r="AP218" s="2">
        <f t="shared" si="659"/>
        <v>0</v>
      </c>
      <c r="AQ218" s="2">
        <f t="shared" si="660"/>
        <v>0</v>
      </c>
      <c r="AR218" s="2">
        <f t="shared" si="661"/>
        <v>0</v>
      </c>
      <c r="AS218" s="2">
        <f t="shared" si="590"/>
        <v>0</v>
      </c>
      <c r="AT218" s="2">
        <f t="shared" si="662"/>
        <v>0</v>
      </c>
      <c r="AU218" s="2">
        <f t="shared" si="663"/>
        <v>0</v>
      </c>
      <c r="AV218" s="2">
        <f t="shared" si="664"/>
        <v>0</v>
      </c>
      <c r="AW218" s="2">
        <f t="shared" si="665"/>
        <v>0</v>
      </c>
      <c r="AX218" s="2">
        <f t="shared" si="666"/>
        <v>0</v>
      </c>
      <c r="AY218" s="2">
        <f t="shared" si="667"/>
        <v>0</v>
      </c>
      <c r="AZ218" s="2">
        <f t="shared" si="668"/>
        <v>0</v>
      </c>
      <c r="BA218" s="2">
        <f t="shared" si="669"/>
        <v>0</v>
      </c>
      <c r="BB218" s="2">
        <f t="shared" si="670"/>
        <v>0</v>
      </c>
      <c r="BC218" s="2">
        <f t="shared" si="671"/>
        <v>0</v>
      </c>
      <c r="BD218" s="2">
        <f t="shared" si="591"/>
        <v>0</v>
      </c>
      <c r="BE218" s="2">
        <f t="shared" si="592"/>
        <v>0</v>
      </c>
      <c r="BF218" s="2">
        <f t="shared" si="593"/>
        <v>0</v>
      </c>
      <c r="BG218" s="2">
        <f t="shared" si="594"/>
        <v>0</v>
      </c>
      <c r="BH218" s="2">
        <f t="shared" si="595"/>
        <v>0</v>
      </c>
      <c r="BI218" s="2">
        <f t="shared" si="596"/>
        <v>0</v>
      </c>
      <c r="BJ218" s="2">
        <f t="shared" si="597"/>
        <v>0</v>
      </c>
      <c r="BK218" s="2">
        <f t="shared" si="598"/>
        <v>1</v>
      </c>
      <c r="BL218" s="2">
        <f t="shared" si="599"/>
        <v>0</v>
      </c>
      <c r="BM218" s="2">
        <f t="shared" si="600"/>
        <v>0</v>
      </c>
      <c r="BN218" s="2">
        <f t="shared" si="601"/>
        <v>0</v>
      </c>
      <c r="BO218" s="2">
        <f t="shared" si="602"/>
        <v>0</v>
      </c>
      <c r="BP218" s="2">
        <f t="shared" si="603"/>
        <v>0</v>
      </c>
      <c r="BQ218" s="2">
        <f t="shared" si="604"/>
        <v>0</v>
      </c>
      <c r="BR218" s="2">
        <f t="shared" si="605"/>
        <v>0</v>
      </c>
      <c r="BS218" s="2">
        <f t="shared" si="606"/>
        <v>0</v>
      </c>
      <c r="BT218" s="2">
        <f t="shared" si="607"/>
        <v>0</v>
      </c>
      <c r="BU218" s="2">
        <f t="shared" si="608"/>
        <v>0</v>
      </c>
      <c r="BV218" s="2">
        <f t="shared" si="609"/>
        <v>0</v>
      </c>
      <c r="BW218" s="2">
        <f t="shared" si="610"/>
        <v>0</v>
      </c>
      <c r="BX218" s="2">
        <f t="shared" si="611"/>
        <v>0</v>
      </c>
      <c r="BY218" s="2">
        <f t="shared" si="612"/>
        <v>0</v>
      </c>
      <c r="BZ218" s="2">
        <f t="shared" si="613"/>
        <v>0</v>
      </c>
      <c r="CA218" s="2">
        <f t="shared" si="614"/>
        <v>0</v>
      </c>
      <c r="CB218" s="2">
        <f t="shared" si="615"/>
        <v>0</v>
      </c>
      <c r="CC218" s="2">
        <f t="shared" si="616"/>
        <v>0</v>
      </c>
      <c r="CD218" s="2">
        <f t="shared" si="617"/>
        <v>0</v>
      </c>
      <c r="CE218" s="2">
        <f t="shared" si="618"/>
        <v>0</v>
      </c>
      <c r="CF218" s="2">
        <f t="shared" si="619"/>
        <v>0</v>
      </c>
      <c r="CG218" s="2">
        <f t="shared" si="620"/>
        <v>0</v>
      </c>
      <c r="CH218" s="2">
        <f t="shared" si="621"/>
        <v>0</v>
      </c>
      <c r="CI218" s="2">
        <f t="shared" si="622"/>
        <v>0</v>
      </c>
      <c r="CJ218" s="2">
        <f t="shared" si="623"/>
        <v>0</v>
      </c>
      <c r="CK218" s="2">
        <f t="shared" si="624"/>
        <v>0</v>
      </c>
      <c r="CL218" s="2">
        <f t="shared" si="625"/>
        <v>0</v>
      </c>
      <c r="CM218" s="2">
        <f t="shared" si="626"/>
        <v>0</v>
      </c>
      <c r="CN218" s="2">
        <f t="shared" si="627"/>
        <v>0</v>
      </c>
      <c r="CO218" s="2">
        <f t="shared" si="628"/>
        <v>0</v>
      </c>
      <c r="CP218" s="2">
        <f t="shared" si="629"/>
        <v>0</v>
      </c>
      <c r="CQ218" s="2">
        <f t="shared" si="630"/>
        <v>0</v>
      </c>
      <c r="CR218" s="2">
        <f t="shared" si="631"/>
        <v>0</v>
      </c>
      <c r="CS218" s="2">
        <f t="shared" si="632"/>
        <v>0</v>
      </c>
      <c r="CT218" s="2">
        <f t="shared" si="633"/>
        <v>0</v>
      </c>
      <c r="CU218" s="2">
        <f t="shared" si="634"/>
        <v>0</v>
      </c>
      <c r="CV218" s="2">
        <f t="shared" si="635"/>
        <v>0</v>
      </c>
      <c r="CW218" s="2">
        <f t="shared" si="636"/>
        <v>0</v>
      </c>
      <c r="CX218" s="2">
        <f t="shared" si="637"/>
        <v>0</v>
      </c>
      <c r="CY218" s="2">
        <f t="shared" si="638"/>
        <v>0</v>
      </c>
      <c r="CZ218" s="2">
        <f t="shared" si="639"/>
        <v>0</v>
      </c>
    </row>
    <row r="219" spans="1:104" ht="55.2" x14ac:dyDescent="0.3">
      <c r="A219" s="2" t="s">
        <v>847</v>
      </c>
      <c r="B219" s="2" t="s">
        <v>860</v>
      </c>
      <c r="C219" s="2" t="s">
        <v>834</v>
      </c>
      <c r="D219" s="2" t="s">
        <v>849</v>
      </c>
      <c r="E219" s="2" t="s">
        <v>5</v>
      </c>
      <c r="F219" s="2">
        <f t="shared" si="640"/>
        <v>1</v>
      </c>
      <c r="G219" s="2">
        <f t="shared" si="641"/>
        <v>0</v>
      </c>
      <c r="H219" s="2">
        <f t="shared" si="642"/>
        <v>0</v>
      </c>
      <c r="I219" s="2">
        <f t="shared" si="643"/>
        <v>0</v>
      </c>
      <c r="J219" s="2">
        <f t="shared" si="644"/>
        <v>0</v>
      </c>
      <c r="K219" s="2">
        <f t="shared" si="645"/>
        <v>0</v>
      </c>
      <c r="L219" s="2">
        <f t="shared" si="646"/>
        <v>0</v>
      </c>
      <c r="M219" s="2">
        <f t="shared" si="647"/>
        <v>0</v>
      </c>
      <c r="P219" s="2" t="s">
        <v>139</v>
      </c>
      <c r="R219" s="2" t="s">
        <v>848</v>
      </c>
      <c r="S219" s="2" t="s">
        <v>108</v>
      </c>
      <c r="V219" s="2" t="s">
        <v>1237</v>
      </c>
      <c r="Y219" s="2">
        <f t="shared" si="584"/>
        <v>0</v>
      </c>
      <c r="Z219" s="2">
        <f t="shared" si="585"/>
        <v>0</v>
      </c>
      <c r="AA219" s="2">
        <f t="shared" si="586"/>
        <v>1</v>
      </c>
      <c r="AB219" s="2">
        <f t="shared" si="587"/>
        <v>0</v>
      </c>
      <c r="AC219" s="2">
        <f t="shared" si="588"/>
        <v>1</v>
      </c>
      <c r="AD219" s="2">
        <f t="shared" si="648"/>
        <v>0</v>
      </c>
      <c r="AE219" s="2">
        <f t="shared" si="589"/>
        <v>0</v>
      </c>
      <c r="AF219" s="2">
        <f t="shared" si="649"/>
        <v>0</v>
      </c>
      <c r="AG219" s="2">
        <f t="shared" si="650"/>
        <v>0</v>
      </c>
      <c r="AH219" s="2">
        <f t="shared" si="651"/>
        <v>0</v>
      </c>
      <c r="AI219" s="2">
        <f t="shared" si="652"/>
        <v>0</v>
      </c>
      <c r="AJ219" s="2">
        <f t="shared" si="653"/>
        <v>0</v>
      </c>
      <c r="AK219" s="2">
        <f t="shared" si="654"/>
        <v>0</v>
      </c>
      <c r="AL219" s="2">
        <f t="shared" si="655"/>
        <v>0</v>
      </c>
      <c r="AM219" s="2">
        <f t="shared" si="656"/>
        <v>0</v>
      </c>
      <c r="AN219" s="2">
        <f t="shared" si="657"/>
        <v>0</v>
      </c>
      <c r="AO219" s="2">
        <f t="shared" si="658"/>
        <v>0</v>
      </c>
      <c r="AP219" s="2">
        <f t="shared" si="659"/>
        <v>0</v>
      </c>
      <c r="AQ219" s="2">
        <f t="shared" si="660"/>
        <v>0</v>
      </c>
      <c r="AR219" s="2">
        <f t="shared" si="661"/>
        <v>0</v>
      </c>
      <c r="AS219" s="2">
        <f t="shared" si="590"/>
        <v>0</v>
      </c>
      <c r="AT219" s="2">
        <f t="shared" si="662"/>
        <v>0</v>
      </c>
      <c r="AU219" s="2">
        <f t="shared" si="663"/>
        <v>0</v>
      </c>
      <c r="AV219" s="2">
        <f t="shared" si="664"/>
        <v>0</v>
      </c>
      <c r="AW219" s="2">
        <f t="shared" si="665"/>
        <v>0</v>
      </c>
      <c r="AX219" s="2">
        <f t="shared" si="666"/>
        <v>0</v>
      </c>
      <c r="AY219" s="2">
        <f t="shared" si="667"/>
        <v>0</v>
      </c>
      <c r="AZ219" s="2">
        <f t="shared" si="668"/>
        <v>0</v>
      </c>
      <c r="BA219" s="2">
        <f t="shared" si="669"/>
        <v>0</v>
      </c>
      <c r="BB219" s="2">
        <f t="shared" si="670"/>
        <v>0</v>
      </c>
      <c r="BC219" s="2">
        <f t="shared" si="671"/>
        <v>0</v>
      </c>
      <c r="BD219" s="2">
        <f t="shared" si="591"/>
        <v>0</v>
      </c>
      <c r="BE219" s="2">
        <f t="shared" si="592"/>
        <v>0</v>
      </c>
      <c r="BF219" s="2">
        <f t="shared" si="593"/>
        <v>0</v>
      </c>
      <c r="BG219" s="2">
        <f t="shared" si="594"/>
        <v>0</v>
      </c>
      <c r="BH219" s="2">
        <f t="shared" si="595"/>
        <v>0</v>
      </c>
      <c r="BI219" s="2">
        <f t="shared" si="596"/>
        <v>0</v>
      </c>
      <c r="BJ219" s="2">
        <f t="shared" si="597"/>
        <v>0</v>
      </c>
      <c r="BK219" s="2">
        <f t="shared" si="598"/>
        <v>0</v>
      </c>
      <c r="BL219" s="2">
        <f t="shared" si="599"/>
        <v>0</v>
      </c>
      <c r="BM219" s="2">
        <f t="shared" si="600"/>
        <v>0</v>
      </c>
      <c r="BN219" s="2">
        <f t="shared" si="601"/>
        <v>0</v>
      </c>
      <c r="BO219" s="2">
        <f t="shared" si="602"/>
        <v>0</v>
      </c>
      <c r="BP219" s="2">
        <f t="shared" si="603"/>
        <v>0</v>
      </c>
      <c r="BQ219" s="2">
        <f t="shared" si="604"/>
        <v>0</v>
      </c>
      <c r="BR219" s="2">
        <f t="shared" si="605"/>
        <v>1</v>
      </c>
      <c r="BS219" s="2">
        <f t="shared" si="606"/>
        <v>0</v>
      </c>
      <c r="BT219" s="2">
        <f t="shared" si="607"/>
        <v>0</v>
      </c>
      <c r="BU219" s="2">
        <f t="shared" si="608"/>
        <v>0</v>
      </c>
      <c r="BV219" s="2">
        <f t="shared" si="609"/>
        <v>0</v>
      </c>
      <c r="BW219" s="2">
        <f t="shared" si="610"/>
        <v>0</v>
      </c>
      <c r="BX219" s="2">
        <f t="shared" si="611"/>
        <v>0</v>
      </c>
      <c r="BY219" s="2">
        <f t="shared" si="612"/>
        <v>0</v>
      </c>
      <c r="BZ219" s="2">
        <f t="shared" si="613"/>
        <v>0</v>
      </c>
      <c r="CA219" s="2">
        <f t="shared" si="614"/>
        <v>0</v>
      </c>
      <c r="CB219" s="2">
        <f t="shared" si="615"/>
        <v>0</v>
      </c>
      <c r="CC219" s="2">
        <f t="shared" si="616"/>
        <v>0</v>
      </c>
      <c r="CD219" s="2">
        <f t="shared" si="617"/>
        <v>0</v>
      </c>
      <c r="CE219" s="2">
        <f t="shared" si="618"/>
        <v>0</v>
      </c>
      <c r="CF219" s="2">
        <f t="shared" si="619"/>
        <v>0</v>
      </c>
      <c r="CG219" s="2">
        <f t="shared" si="620"/>
        <v>0</v>
      </c>
      <c r="CH219" s="2">
        <f t="shared" si="621"/>
        <v>1</v>
      </c>
      <c r="CI219" s="2">
        <f t="shared" si="622"/>
        <v>0</v>
      </c>
      <c r="CJ219" s="2">
        <f t="shared" si="623"/>
        <v>0</v>
      </c>
      <c r="CK219" s="2">
        <f t="shared" si="624"/>
        <v>1</v>
      </c>
      <c r="CL219" s="2">
        <f t="shared" si="625"/>
        <v>1</v>
      </c>
      <c r="CM219" s="2">
        <f t="shared" si="626"/>
        <v>0</v>
      </c>
      <c r="CN219" s="2">
        <f t="shared" si="627"/>
        <v>0</v>
      </c>
      <c r="CO219" s="2">
        <f t="shared" si="628"/>
        <v>0</v>
      </c>
      <c r="CP219" s="2">
        <f t="shared" si="629"/>
        <v>0</v>
      </c>
      <c r="CQ219" s="2">
        <f t="shared" si="630"/>
        <v>0</v>
      </c>
      <c r="CR219" s="2">
        <f t="shared" si="631"/>
        <v>0</v>
      </c>
      <c r="CS219" s="2">
        <f t="shared" si="632"/>
        <v>0</v>
      </c>
      <c r="CT219" s="2">
        <f t="shared" si="633"/>
        <v>0</v>
      </c>
      <c r="CU219" s="2">
        <f t="shared" si="634"/>
        <v>0</v>
      </c>
      <c r="CV219" s="2">
        <f t="shared" si="635"/>
        <v>0</v>
      </c>
      <c r="CW219" s="2">
        <f t="shared" si="636"/>
        <v>0</v>
      </c>
      <c r="CX219" s="2">
        <f t="shared" si="637"/>
        <v>0</v>
      </c>
      <c r="CY219" s="2">
        <f t="shared" si="638"/>
        <v>0</v>
      </c>
      <c r="CZ219" s="2">
        <f t="shared" si="639"/>
        <v>0</v>
      </c>
    </row>
    <row r="220" spans="1:104" ht="41.4" x14ac:dyDescent="0.3">
      <c r="A220" s="2" t="s">
        <v>861</v>
      </c>
      <c r="B220" s="2" t="s">
        <v>879</v>
      </c>
      <c r="C220" s="2" t="s">
        <v>862</v>
      </c>
      <c r="D220" s="2" t="s">
        <v>864</v>
      </c>
      <c r="E220" s="2" t="s">
        <v>5</v>
      </c>
      <c r="F220" s="2">
        <f t="shared" si="640"/>
        <v>1</v>
      </c>
      <c r="G220" s="2">
        <f t="shared" si="641"/>
        <v>0</v>
      </c>
      <c r="H220" s="2">
        <f t="shared" si="642"/>
        <v>0</v>
      </c>
      <c r="I220" s="2">
        <f t="shared" si="643"/>
        <v>0</v>
      </c>
      <c r="J220" s="2">
        <f t="shared" si="644"/>
        <v>0</v>
      </c>
      <c r="K220" s="2">
        <f t="shared" si="645"/>
        <v>0</v>
      </c>
      <c r="L220" s="2">
        <f t="shared" si="646"/>
        <v>0</v>
      </c>
      <c r="M220" s="2">
        <f t="shared" si="647"/>
        <v>0</v>
      </c>
      <c r="N220" s="2" t="s">
        <v>22</v>
      </c>
      <c r="S220" s="2" t="s">
        <v>108</v>
      </c>
      <c r="V220" s="2" t="s">
        <v>1239</v>
      </c>
      <c r="W220" s="2" t="s">
        <v>80</v>
      </c>
      <c r="X220" s="2" t="s">
        <v>88</v>
      </c>
      <c r="Y220" s="2">
        <f t="shared" si="584"/>
        <v>1</v>
      </c>
      <c r="Z220" s="2">
        <f t="shared" si="585"/>
        <v>0</v>
      </c>
      <c r="AA220" s="2">
        <f t="shared" si="586"/>
        <v>0</v>
      </c>
      <c r="AB220" s="2">
        <f t="shared" si="587"/>
        <v>0</v>
      </c>
      <c r="AC220" s="2">
        <f t="shared" si="588"/>
        <v>0</v>
      </c>
      <c r="AD220" s="2">
        <f t="shared" si="648"/>
        <v>0</v>
      </c>
      <c r="AE220" s="2">
        <f t="shared" si="589"/>
        <v>1</v>
      </c>
      <c r="AF220" s="2">
        <f t="shared" si="649"/>
        <v>0</v>
      </c>
      <c r="AG220" s="2">
        <f t="shared" si="650"/>
        <v>0</v>
      </c>
      <c r="AH220" s="2">
        <f t="shared" si="651"/>
        <v>0</v>
      </c>
      <c r="AI220" s="2">
        <f t="shared" si="652"/>
        <v>0</v>
      </c>
      <c r="AJ220" s="2">
        <f t="shared" si="653"/>
        <v>0</v>
      </c>
      <c r="AK220" s="2">
        <f t="shared" si="654"/>
        <v>0</v>
      </c>
      <c r="AL220" s="2">
        <f t="shared" si="655"/>
        <v>0</v>
      </c>
      <c r="AM220" s="2">
        <f t="shared" si="656"/>
        <v>0</v>
      </c>
      <c r="AN220" s="2">
        <f t="shared" si="657"/>
        <v>0</v>
      </c>
      <c r="AO220" s="2">
        <f t="shared" si="658"/>
        <v>0</v>
      </c>
      <c r="AP220" s="2">
        <f t="shared" si="659"/>
        <v>0</v>
      </c>
      <c r="AQ220" s="2">
        <f t="shared" si="660"/>
        <v>0</v>
      </c>
      <c r="AR220" s="2">
        <f t="shared" si="661"/>
        <v>1</v>
      </c>
      <c r="AS220" s="2">
        <f t="shared" si="590"/>
        <v>0</v>
      </c>
      <c r="AT220" s="2">
        <f t="shared" si="662"/>
        <v>0</v>
      </c>
      <c r="AU220" s="2">
        <f t="shared" si="663"/>
        <v>0</v>
      </c>
      <c r="AV220" s="2">
        <f t="shared" si="664"/>
        <v>0</v>
      </c>
      <c r="AW220" s="2">
        <f t="shared" si="665"/>
        <v>0</v>
      </c>
      <c r="AX220" s="2">
        <f t="shared" si="666"/>
        <v>0</v>
      </c>
      <c r="AY220" s="2">
        <f t="shared" si="667"/>
        <v>0</v>
      </c>
      <c r="AZ220" s="2">
        <f t="shared" si="668"/>
        <v>0</v>
      </c>
      <c r="BA220" s="2">
        <f t="shared" si="669"/>
        <v>1</v>
      </c>
      <c r="BB220" s="2">
        <f t="shared" si="670"/>
        <v>0</v>
      </c>
      <c r="BC220" s="2">
        <f t="shared" si="671"/>
        <v>0</v>
      </c>
      <c r="BD220" s="2">
        <f t="shared" si="591"/>
        <v>0</v>
      </c>
      <c r="BE220" s="2">
        <f t="shared" si="592"/>
        <v>0</v>
      </c>
      <c r="BF220" s="2">
        <f t="shared" si="593"/>
        <v>0</v>
      </c>
      <c r="BG220" s="2">
        <f t="shared" si="594"/>
        <v>0</v>
      </c>
      <c r="BH220" s="2">
        <f t="shared" si="595"/>
        <v>0</v>
      </c>
      <c r="BI220" s="2">
        <f t="shared" si="596"/>
        <v>0</v>
      </c>
      <c r="BJ220" s="2">
        <f t="shared" si="597"/>
        <v>0</v>
      </c>
      <c r="BK220" s="2">
        <f t="shared" si="598"/>
        <v>0</v>
      </c>
      <c r="BL220" s="2">
        <f t="shared" si="599"/>
        <v>0</v>
      </c>
      <c r="BM220" s="2">
        <f t="shared" si="600"/>
        <v>0</v>
      </c>
      <c r="BN220" s="2">
        <f t="shared" si="601"/>
        <v>0</v>
      </c>
      <c r="BO220" s="2">
        <f t="shared" si="602"/>
        <v>1</v>
      </c>
      <c r="BP220" s="2">
        <f t="shared" si="603"/>
        <v>0</v>
      </c>
      <c r="BQ220" s="2">
        <f t="shared" si="604"/>
        <v>0</v>
      </c>
      <c r="BR220" s="2">
        <f t="shared" si="605"/>
        <v>0</v>
      </c>
      <c r="BS220" s="2">
        <f t="shared" si="606"/>
        <v>0</v>
      </c>
      <c r="BT220" s="2">
        <f t="shared" si="607"/>
        <v>0</v>
      </c>
      <c r="BU220" s="2">
        <f t="shared" si="608"/>
        <v>0</v>
      </c>
      <c r="BV220" s="2">
        <f t="shared" si="609"/>
        <v>0</v>
      </c>
      <c r="BW220" s="2">
        <f t="shared" si="610"/>
        <v>0</v>
      </c>
      <c r="BX220" s="2">
        <f t="shared" si="611"/>
        <v>0</v>
      </c>
      <c r="BY220" s="2">
        <f t="shared" si="612"/>
        <v>0</v>
      </c>
      <c r="BZ220" s="2">
        <f t="shared" si="613"/>
        <v>0</v>
      </c>
      <c r="CA220" s="2">
        <f t="shared" si="614"/>
        <v>0</v>
      </c>
      <c r="CB220" s="2">
        <f t="shared" si="615"/>
        <v>0</v>
      </c>
      <c r="CC220" s="2">
        <f t="shared" si="616"/>
        <v>0</v>
      </c>
      <c r="CD220" s="2">
        <f t="shared" si="617"/>
        <v>0</v>
      </c>
      <c r="CE220" s="2">
        <f t="shared" si="618"/>
        <v>0</v>
      </c>
      <c r="CF220" s="2">
        <f t="shared" si="619"/>
        <v>0</v>
      </c>
      <c r="CG220" s="2">
        <f t="shared" si="620"/>
        <v>0</v>
      </c>
      <c r="CH220" s="2">
        <f t="shared" si="621"/>
        <v>0</v>
      </c>
      <c r="CI220" s="2">
        <f t="shared" si="622"/>
        <v>0</v>
      </c>
      <c r="CJ220" s="2">
        <f t="shared" si="623"/>
        <v>0</v>
      </c>
      <c r="CK220" s="2">
        <f t="shared" si="624"/>
        <v>0</v>
      </c>
      <c r="CL220" s="2">
        <f t="shared" si="625"/>
        <v>0</v>
      </c>
      <c r="CM220" s="2">
        <f t="shared" si="626"/>
        <v>0</v>
      </c>
      <c r="CN220" s="2">
        <f t="shared" si="627"/>
        <v>0</v>
      </c>
      <c r="CO220" s="2">
        <f t="shared" si="628"/>
        <v>0</v>
      </c>
      <c r="CP220" s="2">
        <f t="shared" si="629"/>
        <v>0</v>
      </c>
      <c r="CQ220" s="2">
        <f t="shared" si="630"/>
        <v>0</v>
      </c>
      <c r="CR220" s="2">
        <f t="shared" si="631"/>
        <v>0</v>
      </c>
      <c r="CS220" s="2">
        <f t="shared" si="632"/>
        <v>0</v>
      </c>
      <c r="CT220" s="2">
        <f t="shared" si="633"/>
        <v>0</v>
      </c>
      <c r="CU220" s="2">
        <f t="shared" si="634"/>
        <v>0</v>
      </c>
      <c r="CV220" s="2">
        <f t="shared" si="635"/>
        <v>0</v>
      </c>
      <c r="CW220" s="2">
        <f t="shared" si="636"/>
        <v>0</v>
      </c>
      <c r="CX220" s="2">
        <f t="shared" si="637"/>
        <v>0</v>
      </c>
      <c r="CY220" s="2">
        <f t="shared" si="638"/>
        <v>0</v>
      </c>
      <c r="CZ220" s="2">
        <f t="shared" si="639"/>
        <v>0</v>
      </c>
    </row>
    <row r="221" spans="1:104" ht="41.4" x14ac:dyDescent="0.3">
      <c r="A221" s="2" t="s">
        <v>863</v>
      </c>
      <c r="B221" s="2" t="s">
        <v>880</v>
      </c>
      <c r="C221" s="2" t="s">
        <v>862</v>
      </c>
      <c r="D221" s="2">
        <v>1</v>
      </c>
      <c r="E221" s="2" t="s">
        <v>5</v>
      </c>
      <c r="F221" s="2">
        <f t="shared" si="640"/>
        <v>1</v>
      </c>
      <c r="G221" s="2">
        <f t="shared" si="641"/>
        <v>0</v>
      </c>
      <c r="H221" s="2">
        <f t="shared" si="642"/>
        <v>0</v>
      </c>
      <c r="I221" s="2">
        <f t="shared" si="643"/>
        <v>0</v>
      </c>
      <c r="J221" s="2">
        <f t="shared" si="644"/>
        <v>0</v>
      </c>
      <c r="K221" s="2">
        <f t="shared" si="645"/>
        <v>0</v>
      </c>
      <c r="L221" s="2">
        <f t="shared" si="646"/>
        <v>0</v>
      </c>
      <c r="M221" s="2">
        <f t="shared" si="647"/>
        <v>0</v>
      </c>
      <c r="N221" s="2" t="s">
        <v>44</v>
      </c>
      <c r="R221" s="2" t="s">
        <v>39</v>
      </c>
      <c r="S221" s="2" t="s">
        <v>63</v>
      </c>
      <c r="T221" s="2" t="s">
        <v>68</v>
      </c>
      <c r="U221" s="2" t="s">
        <v>131</v>
      </c>
      <c r="V221" s="2" t="s">
        <v>1239</v>
      </c>
      <c r="W221" s="2" t="s">
        <v>81</v>
      </c>
      <c r="X221" s="2" t="s">
        <v>88</v>
      </c>
      <c r="Y221" s="2">
        <f t="shared" si="584"/>
        <v>1</v>
      </c>
      <c r="Z221" s="2">
        <f t="shared" si="585"/>
        <v>0</v>
      </c>
      <c r="AA221" s="2">
        <f t="shared" si="586"/>
        <v>0</v>
      </c>
      <c r="AB221" s="2">
        <f t="shared" si="587"/>
        <v>0</v>
      </c>
      <c r="AC221" s="2">
        <f t="shared" si="588"/>
        <v>1</v>
      </c>
      <c r="AD221" s="2">
        <f t="shared" si="648"/>
        <v>1</v>
      </c>
      <c r="AE221" s="2">
        <f t="shared" si="589"/>
        <v>1</v>
      </c>
      <c r="AF221" s="2">
        <f t="shared" si="649"/>
        <v>0</v>
      </c>
      <c r="AG221" s="2">
        <f t="shared" si="650"/>
        <v>0</v>
      </c>
      <c r="AH221" s="2">
        <f t="shared" si="651"/>
        <v>0</v>
      </c>
      <c r="AI221" s="2">
        <f t="shared" si="652"/>
        <v>1</v>
      </c>
      <c r="AJ221" s="2">
        <f t="shared" si="653"/>
        <v>0</v>
      </c>
      <c r="AK221" s="2">
        <f t="shared" si="654"/>
        <v>0</v>
      </c>
      <c r="AL221" s="2">
        <f t="shared" si="655"/>
        <v>0</v>
      </c>
      <c r="AM221" s="2">
        <f t="shared" si="656"/>
        <v>1</v>
      </c>
      <c r="AN221" s="2">
        <f t="shared" si="657"/>
        <v>0</v>
      </c>
      <c r="AO221" s="2">
        <f t="shared" si="658"/>
        <v>0</v>
      </c>
      <c r="AP221" s="2">
        <f t="shared" si="659"/>
        <v>1</v>
      </c>
      <c r="AQ221" s="2">
        <f t="shared" si="660"/>
        <v>0</v>
      </c>
      <c r="AR221" s="2">
        <f t="shared" si="661"/>
        <v>0</v>
      </c>
      <c r="AS221" s="2">
        <f t="shared" si="590"/>
        <v>0</v>
      </c>
      <c r="AT221" s="2">
        <f t="shared" si="662"/>
        <v>1</v>
      </c>
      <c r="AU221" s="2">
        <f t="shared" si="663"/>
        <v>0</v>
      </c>
      <c r="AV221" s="2">
        <f t="shared" si="664"/>
        <v>0</v>
      </c>
      <c r="AW221" s="2">
        <f t="shared" si="665"/>
        <v>0</v>
      </c>
      <c r="AX221" s="2">
        <f t="shared" si="666"/>
        <v>0</v>
      </c>
      <c r="AY221" s="2">
        <f t="shared" si="667"/>
        <v>0</v>
      </c>
      <c r="AZ221" s="2">
        <f t="shared" si="668"/>
        <v>0</v>
      </c>
      <c r="BA221" s="2">
        <f t="shared" si="669"/>
        <v>1</v>
      </c>
      <c r="BB221" s="2">
        <f t="shared" si="670"/>
        <v>0</v>
      </c>
      <c r="BC221" s="2">
        <f t="shared" si="671"/>
        <v>0</v>
      </c>
      <c r="BD221" s="2">
        <f t="shared" si="591"/>
        <v>0</v>
      </c>
      <c r="BE221" s="2">
        <f t="shared" si="592"/>
        <v>0</v>
      </c>
      <c r="BF221" s="2">
        <f t="shared" si="593"/>
        <v>0</v>
      </c>
      <c r="BG221" s="2">
        <f t="shared" si="594"/>
        <v>0</v>
      </c>
      <c r="BH221" s="2">
        <f t="shared" si="595"/>
        <v>1</v>
      </c>
      <c r="BI221" s="2">
        <f t="shared" si="596"/>
        <v>0</v>
      </c>
      <c r="BJ221" s="2">
        <f t="shared" si="597"/>
        <v>0</v>
      </c>
      <c r="BK221" s="2">
        <f t="shared" si="598"/>
        <v>0</v>
      </c>
      <c r="BL221" s="2">
        <f t="shared" si="599"/>
        <v>0</v>
      </c>
      <c r="BM221" s="2">
        <f t="shared" si="600"/>
        <v>0</v>
      </c>
      <c r="BN221" s="2">
        <f t="shared" si="601"/>
        <v>0</v>
      </c>
      <c r="BO221" s="2">
        <f t="shared" si="602"/>
        <v>0</v>
      </c>
      <c r="BP221" s="2">
        <f t="shared" si="603"/>
        <v>0</v>
      </c>
      <c r="BQ221" s="2">
        <f t="shared" si="604"/>
        <v>0</v>
      </c>
      <c r="BR221" s="2">
        <f t="shared" si="605"/>
        <v>0</v>
      </c>
      <c r="BS221" s="2">
        <f t="shared" si="606"/>
        <v>0</v>
      </c>
      <c r="BT221" s="2">
        <f t="shared" si="607"/>
        <v>0</v>
      </c>
      <c r="BU221" s="2">
        <f t="shared" si="608"/>
        <v>0</v>
      </c>
      <c r="BV221" s="2">
        <f t="shared" si="609"/>
        <v>0</v>
      </c>
      <c r="BW221" s="2">
        <f t="shared" si="610"/>
        <v>0</v>
      </c>
      <c r="BX221" s="2">
        <f t="shared" si="611"/>
        <v>0</v>
      </c>
      <c r="BY221" s="2">
        <f t="shared" si="612"/>
        <v>0</v>
      </c>
      <c r="BZ221" s="2">
        <f t="shared" si="613"/>
        <v>0</v>
      </c>
      <c r="CA221" s="2">
        <f t="shared" si="614"/>
        <v>0</v>
      </c>
      <c r="CB221" s="2">
        <f t="shared" si="615"/>
        <v>0</v>
      </c>
      <c r="CC221" s="2">
        <f t="shared" si="616"/>
        <v>0</v>
      </c>
      <c r="CD221" s="2">
        <f t="shared" si="617"/>
        <v>0</v>
      </c>
      <c r="CE221" s="2">
        <f t="shared" si="618"/>
        <v>0</v>
      </c>
      <c r="CF221" s="2">
        <f t="shared" si="619"/>
        <v>0</v>
      </c>
      <c r="CG221" s="2">
        <f t="shared" si="620"/>
        <v>0</v>
      </c>
      <c r="CH221" s="2">
        <f t="shared" si="621"/>
        <v>0</v>
      </c>
      <c r="CI221" s="2">
        <f t="shared" si="622"/>
        <v>0</v>
      </c>
      <c r="CJ221" s="2">
        <f t="shared" si="623"/>
        <v>0</v>
      </c>
      <c r="CK221" s="2">
        <f t="shared" si="624"/>
        <v>0</v>
      </c>
      <c r="CL221" s="2">
        <f t="shared" si="625"/>
        <v>0</v>
      </c>
      <c r="CM221" s="2">
        <f t="shared" si="626"/>
        <v>0</v>
      </c>
      <c r="CN221" s="2">
        <f t="shared" si="627"/>
        <v>0</v>
      </c>
      <c r="CO221" s="2">
        <f t="shared" si="628"/>
        <v>0</v>
      </c>
      <c r="CP221" s="2">
        <f t="shared" si="629"/>
        <v>0</v>
      </c>
      <c r="CQ221" s="2">
        <f t="shared" si="630"/>
        <v>0</v>
      </c>
      <c r="CR221" s="2">
        <f t="shared" si="631"/>
        <v>0</v>
      </c>
      <c r="CS221" s="2">
        <f t="shared" si="632"/>
        <v>0</v>
      </c>
      <c r="CT221" s="2">
        <f t="shared" si="633"/>
        <v>0</v>
      </c>
      <c r="CU221" s="2">
        <f t="shared" si="634"/>
        <v>0</v>
      </c>
      <c r="CV221" s="2">
        <f t="shared" si="635"/>
        <v>0</v>
      </c>
      <c r="CW221" s="2">
        <f t="shared" si="636"/>
        <v>0</v>
      </c>
      <c r="CX221" s="2">
        <f t="shared" si="637"/>
        <v>0</v>
      </c>
      <c r="CY221" s="2">
        <f t="shared" si="638"/>
        <v>0</v>
      </c>
      <c r="CZ221" s="2">
        <f t="shared" si="639"/>
        <v>1</v>
      </c>
    </row>
    <row r="222" spans="1:104" ht="358.8" x14ac:dyDescent="0.3">
      <c r="A222" s="2" t="s">
        <v>1252</v>
      </c>
      <c r="B222" s="2" t="s">
        <v>881</v>
      </c>
      <c r="C222" s="2" t="s">
        <v>862</v>
      </c>
      <c r="D222" s="2" t="s">
        <v>871</v>
      </c>
      <c r="E222" s="2" t="s">
        <v>5</v>
      </c>
      <c r="F222" s="2">
        <f t="shared" si="640"/>
        <v>1</v>
      </c>
      <c r="G222" s="2">
        <f t="shared" si="641"/>
        <v>0</v>
      </c>
      <c r="H222" s="2">
        <f t="shared" si="642"/>
        <v>0</v>
      </c>
      <c r="I222" s="2">
        <f t="shared" si="643"/>
        <v>0</v>
      </c>
      <c r="J222" s="2">
        <f t="shared" si="644"/>
        <v>0</v>
      </c>
      <c r="K222" s="2">
        <f t="shared" si="645"/>
        <v>0</v>
      </c>
      <c r="L222" s="2">
        <f t="shared" si="646"/>
        <v>0</v>
      </c>
      <c r="M222" s="2">
        <f t="shared" si="647"/>
        <v>0</v>
      </c>
      <c r="N222" s="2" t="s">
        <v>519</v>
      </c>
      <c r="O222" s="2" t="s">
        <v>23</v>
      </c>
      <c r="P222" s="2" t="s">
        <v>139</v>
      </c>
      <c r="Q222" s="2" t="s">
        <v>1036</v>
      </c>
      <c r="R222" s="2" t="s">
        <v>870</v>
      </c>
      <c r="S222" s="2" t="s">
        <v>63</v>
      </c>
      <c r="T222" s="2" t="s">
        <v>68</v>
      </c>
      <c r="U222" s="2" t="s">
        <v>131</v>
      </c>
      <c r="V222" s="2" t="s">
        <v>1239</v>
      </c>
      <c r="W222" s="2" t="s">
        <v>1230</v>
      </c>
      <c r="X222" s="2" t="s">
        <v>164</v>
      </c>
      <c r="Y222" s="2">
        <f t="shared" si="584"/>
        <v>1</v>
      </c>
      <c r="Z222" s="2">
        <f t="shared" si="585"/>
        <v>1</v>
      </c>
      <c r="AA222" s="2">
        <f t="shared" si="586"/>
        <v>1</v>
      </c>
      <c r="AB222" s="2">
        <f t="shared" si="587"/>
        <v>1</v>
      </c>
      <c r="AC222" s="2">
        <f t="shared" si="588"/>
        <v>1</v>
      </c>
      <c r="AD222" s="2">
        <f t="shared" si="648"/>
        <v>1</v>
      </c>
      <c r="AE222" s="2">
        <f t="shared" si="589"/>
        <v>1</v>
      </c>
      <c r="AF222" s="2">
        <f t="shared" si="649"/>
        <v>0</v>
      </c>
      <c r="AG222" s="2">
        <f t="shared" si="650"/>
        <v>0</v>
      </c>
      <c r="AH222" s="2">
        <f t="shared" si="651"/>
        <v>0</v>
      </c>
      <c r="AI222" s="2">
        <f t="shared" si="652"/>
        <v>1</v>
      </c>
      <c r="AJ222" s="2">
        <f t="shared" si="653"/>
        <v>0</v>
      </c>
      <c r="AK222" s="2">
        <f t="shared" si="654"/>
        <v>0</v>
      </c>
      <c r="AL222" s="2">
        <f t="shared" si="655"/>
        <v>0</v>
      </c>
      <c r="AM222" s="2">
        <f t="shared" si="656"/>
        <v>1</v>
      </c>
      <c r="AN222" s="2">
        <f t="shared" si="657"/>
        <v>0</v>
      </c>
      <c r="AO222" s="2">
        <f t="shared" si="658"/>
        <v>0</v>
      </c>
      <c r="AP222" s="2">
        <f t="shared" si="659"/>
        <v>1</v>
      </c>
      <c r="AQ222" s="2">
        <f t="shared" si="660"/>
        <v>0</v>
      </c>
      <c r="AR222" s="2">
        <f t="shared" si="661"/>
        <v>0</v>
      </c>
      <c r="AS222" s="2">
        <f t="shared" si="590"/>
        <v>1</v>
      </c>
      <c r="AT222" s="2">
        <f t="shared" si="662"/>
        <v>1</v>
      </c>
      <c r="AU222" s="2">
        <f t="shared" si="663"/>
        <v>0</v>
      </c>
      <c r="AV222" s="2">
        <f t="shared" si="664"/>
        <v>0</v>
      </c>
      <c r="AW222" s="2">
        <f t="shared" si="665"/>
        <v>0</v>
      </c>
      <c r="AX222" s="2">
        <f t="shared" si="666"/>
        <v>0</v>
      </c>
      <c r="AY222" s="2">
        <f t="shared" si="667"/>
        <v>0</v>
      </c>
      <c r="AZ222" s="2">
        <f t="shared" si="668"/>
        <v>1</v>
      </c>
      <c r="BA222" s="2">
        <f t="shared" si="669"/>
        <v>1</v>
      </c>
      <c r="BB222" s="2">
        <f t="shared" si="670"/>
        <v>0</v>
      </c>
      <c r="BC222" s="2">
        <f t="shared" si="671"/>
        <v>1</v>
      </c>
      <c r="BD222" s="2">
        <f t="shared" si="591"/>
        <v>0</v>
      </c>
      <c r="BE222" s="2">
        <f t="shared" si="592"/>
        <v>0</v>
      </c>
      <c r="BF222" s="2">
        <f t="shared" si="593"/>
        <v>0</v>
      </c>
      <c r="BG222" s="2">
        <f t="shared" si="594"/>
        <v>1</v>
      </c>
      <c r="BH222" s="2">
        <f t="shared" si="595"/>
        <v>1</v>
      </c>
      <c r="BI222" s="2">
        <f t="shared" si="596"/>
        <v>0</v>
      </c>
      <c r="BJ222" s="2">
        <f t="shared" si="597"/>
        <v>0</v>
      </c>
      <c r="BK222" s="2">
        <f t="shared" si="598"/>
        <v>0</v>
      </c>
      <c r="BL222" s="2">
        <f t="shared" si="599"/>
        <v>0</v>
      </c>
      <c r="BM222" s="2">
        <f t="shared" si="600"/>
        <v>0</v>
      </c>
      <c r="BN222" s="2">
        <f t="shared" si="601"/>
        <v>0</v>
      </c>
      <c r="BO222" s="2">
        <f t="shared" si="602"/>
        <v>0</v>
      </c>
      <c r="BP222" s="2">
        <f t="shared" si="603"/>
        <v>0</v>
      </c>
      <c r="BQ222" s="2">
        <f t="shared" si="604"/>
        <v>0</v>
      </c>
      <c r="BR222" s="2">
        <f t="shared" si="605"/>
        <v>1</v>
      </c>
      <c r="BS222" s="2">
        <f t="shared" si="606"/>
        <v>0</v>
      </c>
      <c r="BT222" s="2">
        <f t="shared" si="607"/>
        <v>0</v>
      </c>
      <c r="BU222" s="2">
        <f t="shared" si="608"/>
        <v>0</v>
      </c>
      <c r="BV222" s="2">
        <f t="shared" si="609"/>
        <v>0</v>
      </c>
      <c r="BW222" s="2">
        <f t="shared" si="610"/>
        <v>0</v>
      </c>
      <c r="BX222" s="2">
        <f t="shared" si="611"/>
        <v>0</v>
      </c>
      <c r="BY222" s="2">
        <f t="shared" si="612"/>
        <v>1</v>
      </c>
      <c r="BZ222" s="2">
        <f t="shared" si="613"/>
        <v>0</v>
      </c>
      <c r="CA222" s="2">
        <f t="shared" si="614"/>
        <v>1</v>
      </c>
      <c r="CB222" s="2">
        <f t="shared" si="615"/>
        <v>0</v>
      </c>
      <c r="CC222" s="2">
        <f t="shared" si="616"/>
        <v>0</v>
      </c>
      <c r="CD222" s="2">
        <f t="shared" si="617"/>
        <v>0</v>
      </c>
      <c r="CE222" s="2">
        <f t="shared" si="618"/>
        <v>0</v>
      </c>
      <c r="CF222" s="2">
        <f t="shared" si="619"/>
        <v>0</v>
      </c>
      <c r="CG222" s="2">
        <f t="shared" si="620"/>
        <v>0</v>
      </c>
      <c r="CH222" s="2">
        <f t="shared" si="621"/>
        <v>0</v>
      </c>
      <c r="CI222" s="2">
        <f t="shared" si="622"/>
        <v>0</v>
      </c>
      <c r="CJ222" s="2">
        <f t="shared" si="623"/>
        <v>0</v>
      </c>
      <c r="CK222" s="2">
        <f t="shared" si="624"/>
        <v>0</v>
      </c>
      <c r="CL222" s="2">
        <f t="shared" si="625"/>
        <v>1</v>
      </c>
      <c r="CM222" s="2">
        <f t="shared" si="626"/>
        <v>0</v>
      </c>
      <c r="CN222" s="2">
        <f t="shared" si="627"/>
        <v>1</v>
      </c>
      <c r="CO222" s="2">
        <f t="shared" si="628"/>
        <v>0</v>
      </c>
      <c r="CP222" s="2">
        <f t="shared" si="629"/>
        <v>0</v>
      </c>
      <c r="CQ222" s="2">
        <f t="shared" si="630"/>
        <v>0</v>
      </c>
      <c r="CR222" s="2">
        <f t="shared" si="631"/>
        <v>0</v>
      </c>
      <c r="CS222" s="2">
        <f t="shared" si="632"/>
        <v>0</v>
      </c>
      <c r="CT222" s="2">
        <f t="shared" si="633"/>
        <v>0</v>
      </c>
      <c r="CU222" s="2">
        <f t="shared" si="634"/>
        <v>0</v>
      </c>
      <c r="CV222" s="2">
        <f t="shared" si="635"/>
        <v>0</v>
      </c>
      <c r="CW222" s="2">
        <f t="shared" si="636"/>
        <v>1</v>
      </c>
      <c r="CX222" s="2">
        <f t="shared" si="637"/>
        <v>0</v>
      </c>
      <c r="CY222" s="2">
        <f t="shared" si="638"/>
        <v>0</v>
      </c>
      <c r="CZ222" s="2">
        <f t="shared" si="639"/>
        <v>0</v>
      </c>
    </row>
    <row r="223" spans="1:104" ht="110.4" x14ac:dyDescent="0.3">
      <c r="A223" s="2" t="s">
        <v>909</v>
      </c>
      <c r="B223" s="2" t="s">
        <v>910</v>
      </c>
      <c r="C223" s="2" t="s">
        <v>862</v>
      </c>
      <c r="D223" s="2" t="s">
        <v>315</v>
      </c>
      <c r="E223" s="2" t="s">
        <v>5</v>
      </c>
      <c r="F223" s="2">
        <f t="shared" si="640"/>
        <v>1</v>
      </c>
      <c r="G223" s="2">
        <f t="shared" si="641"/>
        <v>0</v>
      </c>
      <c r="H223" s="2">
        <f t="shared" si="642"/>
        <v>0</v>
      </c>
      <c r="I223" s="2">
        <f t="shared" si="643"/>
        <v>0</v>
      </c>
      <c r="J223" s="2">
        <f t="shared" si="644"/>
        <v>0</v>
      </c>
      <c r="K223" s="2">
        <f t="shared" si="645"/>
        <v>0</v>
      </c>
      <c r="L223" s="2">
        <f t="shared" si="646"/>
        <v>0</v>
      </c>
      <c r="M223" s="2">
        <f t="shared" si="647"/>
        <v>0</v>
      </c>
      <c r="N223" s="2" t="s">
        <v>1087</v>
      </c>
      <c r="P223" s="2" t="s">
        <v>476</v>
      </c>
      <c r="R223" s="2" t="s">
        <v>39</v>
      </c>
      <c r="S223" s="2" t="s">
        <v>108</v>
      </c>
      <c r="V223" s="2" t="s">
        <v>1239</v>
      </c>
      <c r="W223" s="2" t="s">
        <v>81</v>
      </c>
      <c r="X223" s="2" t="s">
        <v>475</v>
      </c>
      <c r="Y223" s="2">
        <f t="shared" si="584"/>
        <v>1</v>
      </c>
      <c r="Z223" s="2">
        <f t="shared" si="585"/>
        <v>0</v>
      </c>
      <c r="AA223" s="2">
        <f t="shared" si="586"/>
        <v>1</v>
      </c>
      <c r="AB223" s="2">
        <f t="shared" si="587"/>
        <v>0</v>
      </c>
      <c r="AC223" s="2">
        <f t="shared" si="588"/>
        <v>1</v>
      </c>
      <c r="AD223" s="2">
        <f t="shared" si="648"/>
        <v>0</v>
      </c>
      <c r="AE223" s="2">
        <f t="shared" si="589"/>
        <v>1</v>
      </c>
      <c r="AF223" s="2">
        <f t="shared" si="649"/>
        <v>0</v>
      </c>
      <c r="AG223" s="2">
        <f t="shared" si="650"/>
        <v>0</v>
      </c>
      <c r="AH223" s="2">
        <f t="shared" si="651"/>
        <v>0</v>
      </c>
      <c r="AI223" s="2">
        <f t="shared" si="652"/>
        <v>0</v>
      </c>
      <c r="AJ223" s="2">
        <f t="shared" si="653"/>
        <v>0</v>
      </c>
      <c r="AK223" s="2">
        <f t="shared" si="654"/>
        <v>0</v>
      </c>
      <c r="AL223" s="2">
        <f t="shared" si="655"/>
        <v>0</v>
      </c>
      <c r="AM223" s="2">
        <f t="shared" si="656"/>
        <v>0</v>
      </c>
      <c r="AN223" s="2">
        <f t="shared" si="657"/>
        <v>0</v>
      </c>
      <c r="AO223" s="2">
        <f t="shared" si="658"/>
        <v>0</v>
      </c>
      <c r="AP223" s="2">
        <f t="shared" si="659"/>
        <v>0</v>
      </c>
      <c r="AQ223" s="2">
        <f t="shared" si="660"/>
        <v>0</v>
      </c>
      <c r="AR223" s="2">
        <f t="shared" si="661"/>
        <v>0</v>
      </c>
      <c r="AS223" s="2">
        <f t="shared" si="590"/>
        <v>0</v>
      </c>
      <c r="AT223" s="2">
        <f t="shared" si="662"/>
        <v>1</v>
      </c>
      <c r="AU223" s="2">
        <f t="shared" si="663"/>
        <v>0</v>
      </c>
      <c r="AV223" s="2">
        <f t="shared" si="664"/>
        <v>0</v>
      </c>
      <c r="AW223" s="2">
        <f t="shared" si="665"/>
        <v>0</v>
      </c>
      <c r="AX223" s="2">
        <f t="shared" si="666"/>
        <v>1</v>
      </c>
      <c r="AY223" s="2">
        <f t="shared" si="667"/>
        <v>0</v>
      </c>
      <c r="AZ223" s="2">
        <f t="shared" si="668"/>
        <v>0</v>
      </c>
      <c r="BA223" s="2">
        <f t="shared" si="669"/>
        <v>1</v>
      </c>
      <c r="BB223" s="2">
        <f t="shared" si="670"/>
        <v>0</v>
      </c>
      <c r="BC223" s="2">
        <f t="shared" si="671"/>
        <v>0</v>
      </c>
      <c r="BD223" s="2">
        <f t="shared" si="591"/>
        <v>0</v>
      </c>
      <c r="BE223" s="2">
        <f t="shared" si="592"/>
        <v>1</v>
      </c>
      <c r="BF223" s="2">
        <f t="shared" si="593"/>
        <v>0</v>
      </c>
      <c r="BG223" s="2">
        <f t="shared" si="594"/>
        <v>1</v>
      </c>
      <c r="BH223" s="2">
        <f t="shared" si="595"/>
        <v>1</v>
      </c>
      <c r="BI223" s="2">
        <f t="shared" si="596"/>
        <v>0</v>
      </c>
      <c r="BJ223" s="2">
        <f t="shared" si="597"/>
        <v>0</v>
      </c>
      <c r="BK223" s="2">
        <f t="shared" si="598"/>
        <v>1</v>
      </c>
      <c r="BL223" s="2">
        <f t="shared" si="599"/>
        <v>0</v>
      </c>
      <c r="BM223" s="2">
        <f t="shared" si="600"/>
        <v>0</v>
      </c>
      <c r="BN223" s="2">
        <f t="shared" si="601"/>
        <v>0</v>
      </c>
      <c r="BO223" s="2">
        <f t="shared" si="602"/>
        <v>0</v>
      </c>
      <c r="BP223" s="2">
        <f t="shared" si="603"/>
        <v>1</v>
      </c>
      <c r="BQ223" s="2">
        <f t="shared" si="604"/>
        <v>0</v>
      </c>
      <c r="BR223" s="2">
        <f t="shared" si="605"/>
        <v>1</v>
      </c>
      <c r="BS223" s="2">
        <f t="shared" si="606"/>
        <v>1</v>
      </c>
      <c r="BT223" s="2">
        <f t="shared" si="607"/>
        <v>0</v>
      </c>
      <c r="BU223" s="2">
        <f t="shared" si="608"/>
        <v>0</v>
      </c>
      <c r="BV223" s="2">
        <f t="shared" si="609"/>
        <v>0</v>
      </c>
      <c r="BW223" s="2">
        <f t="shared" si="610"/>
        <v>0</v>
      </c>
      <c r="BX223" s="2">
        <f t="shared" si="611"/>
        <v>0</v>
      </c>
      <c r="BY223" s="2">
        <f t="shared" si="612"/>
        <v>0</v>
      </c>
      <c r="BZ223" s="2">
        <f t="shared" si="613"/>
        <v>0</v>
      </c>
      <c r="CA223" s="2">
        <f t="shared" si="614"/>
        <v>0</v>
      </c>
      <c r="CB223" s="2">
        <f t="shared" si="615"/>
        <v>0</v>
      </c>
      <c r="CC223" s="2">
        <f t="shared" si="616"/>
        <v>0</v>
      </c>
      <c r="CD223" s="2">
        <f t="shared" si="617"/>
        <v>0</v>
      </c>
      <c r="CE223" s="2">
        <f t="shared" si="618"/>
        <v>0</v>
      </c>
      <c r="CF223" s="2">
        <f t="shared" si="619"/>
        <v>0</v>
      </c>
      <c r="CG223" s="2">
        <f t="shared" si="620"/>
        <v>0</v>
      </c>
      <c r="CH223" s="2">
        <f t="shared" si="621"/>
        <v>0</v>
      </c>
      <c r="CI223" s="2">
        <f t="shared" si="622"/>
        <v>0</v>
      </c>
      <c r="CJ223" s="2">
        <f t="shared" si="623"/>
        <v>0</v>
      </c>
      <c r="CK223" s="2">
        <f t="shared" si="624"/>
        <v>0</v>
      </c>
      <c r="CL223" s="2">
        <f t="shared" si="625"/>
        <v>0</v>
      </c>
      <c r="CM223" s="2">
        <f t="shared" si="626"/>
        <v>0</v>
      </c>
      <c r="CN223" s="2">
        <f t="shared" si="627"/>
        <v>0</v>
      </c>
      <c r="CO223" s="2">
        <f t="shared" si="628"/>
        <v>0</v>
      </c>
      <c r="CP223" s="2">
        <f t="shared" si="629"/>
        <v>0</v>
      </c>
      <c r="CQ223" s="2">
        <f t="shared" si="630"/>
        <v>0</v>
      </c>
      <c r="CR223" s="2">
        <f t="shared" si="631"/>
        <v>0</v>
      </c>
      <c r="CS223" s="2">
        <f t="shared" si="632"/>
        <v>0</v>
      </c>
      <c r="CT223" s="2">
        <f t="shared" si="633"/>
        <v>0</v>
      </c>
      <c r="CU223" s="2">
        <f t="shared" si="634"/>
        <v>0</v>
      </c>
      <c r="CV223" s="2">
        <f t="shared" si="635"/>
        <v>0</v>
      </c>
      <c r="CW223" s="2">
        <f t="shared" si="636"/>
        <v>0</v>
      </c>
      <c r="CX223" s="2">
        <f t="shared" si="637"/>
        <v>0</v>
      </c>
      <c r="CY223" s="2">
        <f t="shared" si="638"/>
        <v>0</v>
      </c>
      <c r="CZ223" s="2">
        <f t="shared" si="639"/>
        <v>1</v>
      </c>
    </row>
    <row r="224" spans="1:104" ht="41.4" x14ac:dyDescent="0.3">
      <c r="A224" s="2" t="s">
        <v>867</v>
      </c>
      <c r="B224" s="2" t="s">
        <v>882</v>
      </c>
      <c r="C224" s="2" t="s">
        <v>862</v>
      </c>
      <c r="D224" s="2" t="s">
        <v>866</v>
      </c>
      <c r="E224" s="2" t="s">
        <v>5</v>
      </c>
      <c r="F224" s="2">
        <f t="shared" si="640"/>
        <v>1</v>
      </c>
      <c r="G224" s="2">
        <f t="shared" si="641"/>
        <v>0</v>
      </c>
      <c r="H224" s="2">
        <f t="shared" si="642"/>
        <v>0</v>
      </c>
      <c r="I224" s="2">
        <f t="shared" si="643"/>
        <v>0</v>
      </c>
      <c r="J224" s="2">
        <f t="shared" si="644"/>
        <v>0</v>
      </c>
      <c r="K224" s="2">
        <f t="shared" si="645"/>
        <v>0</v>
      </c>
      <c r="L224" s="2">
        <f t="shared" si="646"/>
        <v>0</v>
      </c>
      <c r="M224" s="2">
        <f t="shared" si="647"/>
        <v>0</v>
      </c>
      <c r="N224" s="2" t="s">
        <v>20</v>
      </c>
      <c r="R224" s="2" t="s">
        <v>39</v>
      </c>
      <c r="S224" s="2" t="s">
        <v>108</v>
      </c>
      <c r="V224" s="2" t="s">
        <v>1237</v>
      </c>
      <c r="Y224" s="2">
        <f t="shared" si="584"/>
        <v>1</v>
      </c>
      <c r="Z224" s="2">
        <f t="shared" si="585"/>
        <v>0</v>
      </c>
      <c r="AA224" s="2">
        <f t="shared" si="586"/>
        <v>0</v>
      </c>
      <c r="AB224" s="2">
        <f t="shared" si="587"/>
        <v>0</v>
      </c>
      <c r="AC224" s="2">
        <f t="shared" si="588"/>
        <v>1</v>
      </c>
      <c r="AD224" s="2">
        <f t="shared" si="648"/>
        <v>0</v>
      </c>
      <c r="AE224" s="2">
        <f t="shared" si="589"/>
        <v>0</v>
      </c>
      <c r="AF224" s="2">
        <f t="shared" si="649"/>
        <v>0</v>
      </c>
      <c r="AG224" s="2">
        <f t="shared" si="650"/>
        <v>0</v>
      </c>
      <c r="AH224" s="2">
        <f t="shared" si="651"/>
        <v>0</v>
      </c>
      <c r="AI224" s="2">
        <f t="shared" si="652"/>
        <v>0</v>
      </c>
      <c r="AJ224" s="2">
        <f t="shared" si="653"/>
        <v>0</v>
      </c>
      <c r="AK224" s="2">
        <f t="shared" si="654"/>
        <v>0</v>
      </c>
      <c r="AL224" s="2">
        <f t="shared" si="655"/>
        <v>0</v>
      </c>
      <c r="AM224" s="2">
        <f t="shared" si="656"/>
        <v>0</v>
      </c>
      <c r="AN224" s="2">
        <f t="shared" si="657"/>
        <v>0</v>
      </c>
      <c r="AO224" s="2">
        <f t="shared" si="658"/>
        <v>0</v>
      </c>
      <c r="AP224" s="2">
        <f t="shared" si="659"/>
        <v>0</v>
      </c>
      <c r="AQ224" s="2">
        <f t="shared" si="660"/>
        <v>0</v>
      </c>
      <c r="AR224" s="2">
        <f t="shared" si="661"/>
        <v>0</v>
      </c>
      <c r="AS224" s="2">
        <f t="shared" si="590"/>
        <v>0</v>
      </c>
      <c r="AT224" s="2">
        <f t="shared" si="662"/>
        <v>0</v>
      </c>
      <c r="AU224" s="2">
        <f t="shared" si="663"/>
        <v>0</v>
      </c>
      <c r="AV224" s="2">
        <f t="shared" si="664"/>
        <v>0</v>
      </c>
      <c r="AW224" s="2">
        <f t="shared" si="665"/>
        <v>0</v>
      </c>
      <c r="AX224" s="2">
        <f t="shared" si="666"/>
        <v>0</v>
      </c>
      <c r="AY224" s="2">
        <f t="shared" si="667"/>
        <v>0</v>
      </c>
      <c r="AZ224" s="2">
        <f t="shared" si="668"/>
        <v>0</v>
      </c>
      <c r="BA224" s="2">
        <f t="shared" si="669"/>
        <v>0</v>
      </c>
      <c r="BB224" s="2">
        <f t="shared" si="670"/>
        <v>0</v>
      </c>
      <c r="BC224" s="2">
        <f t="shared" si="671"/>
        <v>0</v>
      </c>
      <c r="BD224" s="2">
        <f t="shared" si="591"/>
        <v>0</v>
      </c>
      <c r="BE224" s="2">
        <f t="shared" si="592"/>
        <v>0</v>
      </c>
      <c r="BF224" s="2">
        <f t="shared" si="593"/>
        <v>0</v>
      </c>
      <c r="BG224" s="2">
        <f t="shared" si="594"/>
        <v>0</v>
      </c>
      <c r="BH224" s="2">
        <f t="shared" si="595"/>
        <v>0</v>
      </c>
      <c r="BI224" s="2">
        <f t="shared" si="596"/>
        <v>0</v>
      </c>
      <c r="BJ224" s="2">
        <f t="shared" si="597"/>
        <v>0</v>
      </c>
      <c r="BK224" s="2">
        <f t="shared" si="598"/>
        <v>0</v>
      </c>
      <c r="BL224" s="2">
        <f t="shared" si="599"/>
        <v>0</v>
      </c>
      <c r="BM224" s="2">
        <f t="shared" si="600"/>
        <v>1</v>
      </c>
      <c r="BN224" s="2">
        <f t="shared" si="601"/>
        <v>0</v>
      </c>
      <c r="BO224" s="2">
        <f t="shared" si="602"/>
        <v>0</v>
      </c>
      <c r="BP224" s="2">
        <f t="shared" si="603"/>
        <v>0</v>
      </c>
      <c r="BQ224" s="2">
        <f t="shared" si="604"/>
        <v>0</v>
      </c>
      <c r="BR224" s="2">
        <f t="shared" si="605"/>
        <v>0</v>
      </c>
      <c r="BS224" s="2">
        <f t="shared" si="606"/>
        <v>0</v>
      </c>
      <c r="BT224" s="2">
        <f t="shared" si="607"/>
        <v>0</v>
      </c>
      <c r="BU224" s="2">
        <f t="shared" si="608"/>
        <v>0</v>
      </c>
      <c r="BV224" s="2">
        <f t="shared" si="609"/>
        <v>0</v>
      </c>
      <c r="BW224" s="2">
        <f t="shared" si="610"/>
        <v>0</v>
      </c>
      <c r="BX224" s="2">
        <f t="shared" si="611"/>
        <v>0</v>
      </c>
      <c r="BY224" s="2">
        <f t="shared" si="612"/>
        <v>0</v>
      </c>
      <c r="BZ224" s="2">
        <f t="shared" si="613"/>
        <v>0</v>
      </c>
      <c r="CA224" s="2">
        <f t="shared" si="614"/>
        <v>0</v>
      </c>
      <c r="CB224" s="2">
        <f t="shared" si="615"/>
        <v>0</v>
      </c>
      <c r="CC224" s="2">
        <f t="shared" si="616"/>
        <v>0</v>
      </c>
      <c r="CD224" s="2">
        <f t="shared" si="617"/>
        <v>0</v>
      </c>
      <c r="CE224" s="2">
        <f t="shared" si="618"/>
        <v>0</v>
      </c>
      <c r="CF224" s="2">
        <f t="shared" si="619"/>
        <v>0</v>
      </c>
      <c r="CG224" s="2">
        <f t="shared" si="620"/>
        <v>0</v>
      </c>
      <c r="CH224" s="2">
        <f t="shared" si="621"/>
        <v>0</v>
      </c>
      <c r="CI224" s="2">
        <f t="shared" si="622"/>
        <v>0</v>
      </c>
      <c r="CJ224" s="2">
        <f t="shared" si="623"/>
        <v>0</v>
      </c>
      <c r="CK224" s="2">
        <f t="shared" si="624"/>
        <v>0</v>
      </c>
      <c r="CL224" s="2">
        <f t="shared" si="625"/>
        <v>0</v>
      </c>
      <c r="CM224" s="2">
        <f t="shared" si="626"/>
        <v>0</v>
      </c>
      <c r="CN224" s="2">
        <f t="shared" si="627"/>
        <v>0</v>
      </c>
      <c r="CO224" s="2">
        <f t="shared" si="628"/>
        <v>0</v>
      </c>
      <c r="CP224" s="2">
        <f t="shared" si="629"/>
        <v>0</v>
      </c>
      <c r="CQ224" s="2">
        <f t="shared" si="630"/>
        <v>0</v>
      </c>
      <c r="CR224" s="2">
        <f t="shared" si="631"/>
        <v>0</v>
      </c>
      <c r="CS224" s="2">
        <f t="shared" si="632"/>
        <v>0</v>
      </c>
      <c r="CT224" s="2">
        <f t="shared" si="633"/>
        <v>0</v>
      </c>
      <c r="CU224" s="2">
        <f t="shared" si="634"/>
        <v>0</v>
      </c>
      <c r="CV224" s="2">
        <f t="shared" si="635"/>
        <v>0</v>
      </c>
      <c r="CW224" s="2">
        <f t="shared" si="636"/>
        <v>0</v>
      </c>
      <c r="CX224" s="2">
        <f t="shared" si="637"/>
        <v>0</v>
      </c>
      <c r="CY224" s="2">
        <f t="shared" si="638"/>
        <v>0</v>
      </c>
      <c r="CZ224" s="2">
        <f t="shared" si="639"/>
        <v>1</v>
      </c>
    </row>
    <row r="225" spans="1:104" ht="69" x14ac:dyDescent="0.3">
      <c r="A225" s="2" t="s">
        <v>883</v>
      </c>
      <c r="B225" s="2" t="s">
        <v>884</v>
      </c>
      <c r="C225" s="2" t="s">
        <v>862</v>
      </c>
      <c r="D225" s="2" t="s">
        <v>868</v>
      </c>
      <c r="E225" s="2" t="s">
        <v>5</v>
      </c>
      <c r="F225" s="2">
        <f t="shared" si="640"/>
        <v>1</v>
      </c>
      <c r="G225" s="2">
        <f t="shared" si="641"/>
        <v>0</v>
      </c>
      <c r="H225" s="2">
        <f t="shared" si="642"/>
        <v>0</v>
      </c>
      <c r="I225" s="2">
        <f t="shared" si="643"/>
        <v>0</v>
      </c>
      <c r="J225" s="2">
        <f t="shared" si="644"/>
        <v>0</v>
      </c>
      <c r="K225" s="2">
        <f t="shared" si="645"/>
        <v>0</v>
      </c>
      <c r="L225" s="2">
        <f t="shared" si="646"/>
        <v>0</v>
      </c>
      <c r="M225" s="2">
        <f t="shared" si="647"/>
        <v>0</v>
      </c>
      <c r="N225" s="2" t="s">
        <v>274</v>
      </c>
      <c r="O225" s="2" t="s">
        <v>26</v>
      </c>
      <c r="P225" s="2" t="s">
        <v>263</v>
      </c>
      <c r="R225" s="2" t="s">
        <v>163</v>
      </c>
      <c r="S225" s="2" t="s">
        <v>108</v>
      </c>
      <c r="V225" s="2" t="s">
        <v>1237</v>
      </c>
      <c r="Y225" s="2">
        <f t="shared" si="584"/>
        <v>1</v>
      </c>
      <c r="Z225" s="2">
        <f t="shared" si="585"/>
        <v>1</v>
      </c>
      <c r="AA225" s="2">
        <f t="shared" si="586"/>
        <v>1</v>
      </c>
      <c r="AB225" s="2">
        <f t="shared" si="587"/>
        <v>0</v>
      </c>
      <c r="AC225" s="2">
        <f t="shared" si="588"/>
        <v>1</v>
      </c>
      <c r="AD225" s="2">
        <f t="shared" si="648"/>
        <v>0</v>
      </c>
      <c r="AE225" s="2">
        <f t="shared" si="589"/>
        <v>0</v>
      </c>
      <c r="AF225" s="2">
        <f t="shared" si="649"/>
        <v>0</v>
      </c>
      <c r="AG225" s="2">
        <f t="shared" si="650"/>
        <v>0</v>
      </c>
      <c r="AH225" s="2">
        <f t="shared" si="651"/>
        <v>0</v>
      </c>
      <c r="AI225" s="2">
        <f t="shared" si="652"/>
        <v>0</v>
      </c>
      <c r="AJ225" s="2">
        <f t="shared" si="653"/>
        <v>0</v>
      </c>
      <c r="AK225" s="2">
        <f t="shared" si="654"/>
        <v>0</v>
      </c>
      <c r="AL225" s="2">
        <f t="shared" si="655"/>
        <v>0</v>
      </c>
      <c r="AM225" s="2">
        <f t="shared" si="656"/>
        <v>0</v>
      </c>
      <c r="AN225" s="2">
        <f t="shared" si="657"/>
        <v>0</v>
      </c>
      <c r="AO225" s="2">
        <f t="shared" si="658"/>
        <v>0</v>
      </c>
      <c r="AP225" s="2">
        <f t="shared" si="659"/>
        <v>0</v>
      </c>
      <c r="AQ225" s="2">
        <f t="shared" si="660"/>
        <v>0</v>
      </c>
      <c r="AR225" s="2">
        <f t="shared" si="661"/>
        <v>0</v>
      </c>
      <c r="AS225" s="2">
        <f t="shared" si="590"/>
        <v>0</v>
      </c>
      <c r="AT225" s="2">
        <f t="shared" si="662"/>
        <v>0</v>
      </c>
      <c r="AU225" s="2">
        <f t="shared" si="663"/>
        <v>0</v>
      </c>
      <c r="AV225" s="2">
        <f t="shared" si="664"/>
        <v>0</v>
      </c>
      <c r="AW225" s="2">
        <f t="shared" si="665"/>
        <v>0</v>
      </c>
      <c r="AX225" s="2">
        <f t="shared" si="666"/>
        <v>0</v>
      </c>
      <c r="AY225" s="2">
        <f t="shared" si="667"/>
        <v>0</v>
      </c>
      <c r="AZ225" s="2">
        <f t="shared" si="668"/>
        <v>0</v>
      </c>
      <c r="BA225" s="2">
        <f t="shared" si="669"/>
        <v>0</v>
      </c>
      <c r="BB225" s="2">
        <f t="shared" si="670"/>
        <v>0</v>
      </c>
      <c r="BC225" s="2">
        <f t="shared" si="671"/>
        <v>0</v>
      </c>
      <c r="BD225" s="2">
        <f t="shared" si="591"/>
        <v>0</v>
      </c>
      <c r="BE225" s="2">
        <f t="shared" si="592"/>
        <v>0</v>
      </c>
      <c r="BF225" s="2">
        <f t="shared" si="593"/>
        <v>0</v>
      </c>
      <c r="BG225" s="2">
        <f t="shared" si="594"/>
        <v>0</v>
      </c>
      <c r="BH225" s="2">
        <f t="shared" si="595"/>
        <v>1</v>
      </c>
      <c r="BI225" s="2">
        <f t="shared" si="596"/>
        <v>0</v>
      </c>
      <c r="BJ225" s="2">
        <f t="shared" si="597"/>
        <v>0</v>
      </c>
      <c r="BK225" s="2">
        <f t="shared" si="598"/>
        <v>1</v>
      </c>
      <c r="BL225" s="2">
        <f t="shared" si="599"/>
        <v>0</v>
      </c>
      <c r="BM225" s="2">
        <f t="shared" si="600"/>
        <v>0</v>
      </c>
      <c r="BN225" s="2">
        <f t="shared" si="601"/>
        <v>0</v>
      </c>
      <c r="BO225" s="2">
        <f t="shared" si="602"/>
        <v>0</v>
      </c>
      <c r="BP225" s="2">
        <f t="shared" si="603"/>
        <v>0</v>
      </c>
      <c r="BQ225" s="2">
        <f t="shared" si="604"/>
        <v>0</v>
      </c>
      <c r="BR225" s="2">
        <f t="shared" si="605"/>
        <v>1</v>
      </c>
      <c r="BS225" s="2">
        <f t="shared" si="606"/>
        <v>1</v>
      </c>
      <c r="BT225" s="2">
        <f t="shared" si="607"/>
        <v>0</v>
      </c>
      <c r="BU225" s="2">
        <f t="shared" si="608"/>
        <v>0</v>
      </c>
      <c r="BV225" s="2">
        <f t="shared" si="609"/>
        <v>0</v>
      </c>
      <c r="BW225" s="2">
        <f t="shared" si="610"/>
        <v>0</v>
      </c>
      <c r="BX225" s="2">
        <f t="shared" si="611"/>
        <v>0</v>
      </c>
      <c r="BY225" s="2">
        <f t="shared" si="612"/>
        <v>0</v>
      </c>
      <c r="BZ225" s="2">
        <f t="shared" si="613"/>
        <v>0</v>
      </c>
      <c r="CA225" s="2">
        <f t="shared" si="614"/>
        <v>0</v>
      </c>
      <c r="CB225" s="2">
        <f t="shared" si="615"/>
        <v>0</v>
      </c>
      <c r="CC225" s="2">
        <f t="shared" si="616"/>
        <v>0</v>
      </c>
      <c r="CD225" s="2">
        <f t="shared" si="617"/>
        <v>0</v>
      </c>
      <c r="CE225" s="2">
        <f t="shared" si="618"/>
        <v>0</v>
      </c>
      <c r="CF225" s="2">
        <f t="shared" si="619"/>
        <v>1</v>
      </c>
      <c r="CG225" s="2">
        <f t="shared" si="620"/>
        <v>0</v>
      </c>
      <c r="CH225" s="2">
        <f t="shared" si="621"/>
        <v>1</v>
      </c>
      <c r="CI225" s="2">
        <f t="shared" si="622"/>
        <v>0</v>
      </c>
      <c r="CJ225" s="2">
        <f t="shared" si="623"/>
        <v>0</v>
      </c>
      <c r="CK225" s="2">
        <f t="shared" si="624"/>
        <v>0</v>
      </c>
      <c r="CL225" s="2">
        <f t="shared" si="625"/>
        <v>1</v>
      </c>
      <c r="CM225" s="2">
        <f t="shared" si="626"/>
        <v>0</v>
      </c>
      <c r="CN225" s="2">
        <f t="shared" si="627"/>
        <v>0</v>
      </c>
      <c r="CO225" s="2">
        <f t="shared" si="628"/>
        <v>0</v>
      </c>
      <c r="CP225" s="2">
        <f t="shared" si="629"/>
        <v>0</v>
      </c>
      <c r="CQ225" s="2">
        <f t="shared" si="630"/>
        <v>0</v>
      </c>
      <c r="CR225" s="2">
        <f t="shared" si="631"/>
        <v>0</v>
      </c>
      <c r="CS225" s="2">
        <f t="shared" si="632"/>
        <v>0</v>
      </c>
      <c r="CT225" s="2">
        <f t="shared" si="633"/>
        <v>0</v>
      </c>
      <c r="CU225" s="2">
        <f t="shared" si="634"/>
        <v>0</v>
      </c>
      <c r="CV225" s="2">
        <f t="shared" si="635"/>
        <v>0</v>
      </c>
      <c r="CW225" s="2">
        <f t="shared" si="636"/>
        <v>0</v>
      </c>
      <c r="CX225" s="2">
        <f t="shared" si="637"/>
        <v>0</v>
      </c>
      <c r="CY225" s="2">
        <f t="shared" si="638"/>
        <v>0</v>
      </c>
      <c r="CZ225" s="2">
        <f t="shared" si="639"/>
        <v>0</v>
      </c>
    </row>
    <row r="226" spans="1:104" ht="220.8" x14ac:dyDescent="0.3">
      <c r="A226" s="2" t="s">
        <v>874</v>
      </c>
      <c r="B226" s="2" t="s">
        <v>885</v>
      </c>
      <c r="C226" s="2" t="s">
        <v>862</v>
      </c>
      <c r="D226" s="2" t="s">
        <v>877</v>
      </c>
      <c r="E226" s="2" t="s">
        <v>5</v>
      </c>
      <c r="F226" s="2">
        <f t="shared" si="640"/>
        <v>1</v>
      </c>
      <c r="G226" s="2">
        <f t="shared" si="641"/>
        <v>0</v>
      </c>
      <c r="H226" s="2">
        <f t="shared" si="642"/>
        <v>0</v>
      </c>
      <c r="I226" s="2">
        <f t="shared" si="643"/>
        <v>0</v>
      </c>
      <c r="J226" s="2">
        <f t="shared" si="644"/>
        <v>0</v>
      </c>
      <c r="K226" s="2">
        <f t="shared" si="645"/>
        <v>0</v>
      </c>
      <c r="L226" s="2">
        <f t="shared" si="646"/>
        <v>0</v>
      </c>
      <c r="M226" s="2">
        <f t="shared" si="647"/>
        <v>0</v>
      </c>
      <c r="N226" s="2" t="s">
        <v>873</v>
      </c>
      <c r="P226" s="2" t="s">
        <v>139</v>
      </c>
      <c r="R226" s="2" t="s">
        <v>1071</v>
      </c>
      <c r="S226" s="2" t="s">
        <v>108</v>
      </c>
      <c r="V226" s="2" t="s">
        <v>1237</v>
      </c>
      <c r="Y226" s="2">
        <f t="shared" si="584"/>
        <v>1</v>
      </c>
      <c r="Z226" s="2">
        <f t="shared" si="585"/>
        <v>0</v>
      </c>
      <c r="AA226" s="2">
        <f t="shared" si="586"/>
        <v>1</v>
      </c>
      <c r="AB226" s="2">
        <f t="shared" si="587"/>
        <v>0</v>
      </c>
      <c r="AC226" s="2">
        <f t="shared" si="588"/>
        <v>1</v>
      </c>
      <c r="AD226" s="2">
        <f t="shared" si="648"/>
        <v>0</v>
      </c>
      <c r="AE226" s="2">
        <f t="shared" si="589"/>
        <v>0</v>
      </c>
      <c r="AF226" s="2">
        <f t="shared" si="649"/>
        <v>0</v>
      </c>
      <c r="AG226" s="2">
        <f t="shared" si="650"/>
        <v>0</v>
      </c>
      <c r="AH226" s="2">
        <f t="shared" si="651"/>
        <v>0</v>
      </c>
      <c r="AI226" s="2">
        <f t="shared" si="652"/>
        <v>0</v>
      </c>
      <c r="AJ226" s="2">
        <f t="shared" si="653"/>
        <v>0</v>
      </c>
      <c r="AK226" s="2">
        <f t="shared" si="654"/>
        <v>0</v>
      </c>
      <c r="AL226" s="2">
        <f t="shared" si="655"/>
        <v>0</v>
      </c>
      <c r="AM226" s="2">
        <f t="shared" si="656"/>
        <v>0</v>
      </c>
      <c r="AN226" s="2">
        <f t="shared" si="657"/>
        <v>0</v>
      </c>
      <c r="AO226" s="2">
        <f t="shared" si="658"/>
        <v>0</v>
      </c>
      <c r="AP226" s="2">
        <f t="shared" si="659"/>
        <v>0</v>
      </c>
      <c r="AQ226" s="2">
        <f t="shared" si="660"/>
        <v>0</v>
      </c>
      <c r="AR226" s="2">
        <f t="shared" si="661"/>
        <v>0</v>
      </c>
      <c r="AS226" s="2">
        <f t="shared" si="590"/>
        <v>0</v>
      </c>
      <c r="AT226" s="2">
        <f t="shared" si="662"/>
        <v>0</v>
      </c>
      <c r="AU226" s="2">
        <f t="shared" si="663"/>
        <v>0</v>
      </c>
      <c r="AV226" s="2">
        <f t="shared" si="664"/>
        <v>0</v>
      </c>
      <c r="AW226" s="2">
        <f t="shared" si="665"/>
        <v>0</v>
      </c>
      <c r="AX226" s="2">
        <f t="shared" si="666"/>
        <v>0</v>
      </c>
      <c r="AY226" s="2">
        <f t="shared" si="667"/>
        <v>0</v>
      </c>
      <c r="AZ226" s="2">
        <f t="shared" si="668"/>
        <v>0</v>
      </c>
      <c r="BA226" s="2">
        <f t="shared" si="669"/>
        <v>0</v>
      </c>
      <c r="BB226" s="2">
        <f t="shared" si="670"/>
        <v>0</v>
      </c>
      <c r="BC226" s="2">
        <f t="shared" si="671"/>
        <v>0</v>
      </c>
      <c r="BD226" s="2">
        <f t="shared" si="591"/>
        <v>0</v>
      </c>
      <c r="BE226" s="2">
        <f t="shared" si="592"/>
        <v>1</v>
      </c>
      <c r="BF226" s="2">
        <f t="shared" si="593"/>
        <v>1</v>
      </c>
      <c r="BG226" s="2">
        <f t="shared" si="594"/>
        <v>1</v>
      </c>
      <c r="BH226" s="2">
        <f t="shared" si="595"/>
        <v>1</v>
      </c>
      <c r="BI226" s="2">
        <f t="shared" si="596"/>
        <v>0</v>
      </c>
      <c r="BJ226" s="2">
        <f t="shared" si="597"/>
        <v>0</v>
      </c>
      <c r="BK226" s="2">
        <f t="shared" si="598"/>
        <v>1</v>
      </c>
      <c r="BL226" s="2">
        <f t="shared" si="599"/>
        <v>0</v>
      </c>
      <c r="BM226" s="2">
        <f t="shared" si="600"/>
        <v>0</v>
      </c>
      <c r="BN226" s="2">
        <f t="shared" si="601"/>
        <v>0</v>
      </c>
      <c r="BO226" s="2">
        <f t="shared" si="602"/>
        <v>0</v>
      </c>
      <c r="BP226" s="2">
        <f t="shared" si="603"/>
        <v>0</v>
      </c>
      <c r="BQ226" s="2">
        <f t="shared" si="604"/>
        <v>0</v>
      </c>
      <c r="BR226" s="2">
        <f t="shared" si="605"/>
        <v>1</v>
      </c>
      <c r="BS226" s="2">
        <f t="shared" si="606"/>
        <v>0</v>
      </c>
      <c r="BT226" s="2">
        <f t="shared" si="607"/>
        <v>0</v>
      </c>
      <c r="BU226" s="2">
        <f t="shared" si="608"/>
        <v>0</v>
      </c>
      <c r="BV226" s="2">
        <f t="shared" si="609"/>
        <v>0</v>
      </c>
      <c r="BW226" s="2">
        <f t="shared" si="610"/>
        <v>0</v>
      </c>
      <c r="BX226" s="2">
        <f t="shared" si="611"/>
        <v>0</v>
      </c>
      <c r="BY226" s="2">
        <f t="shared" si="612"/>
        <v>0</v>
      </c>
      <c r="BZ226" s="2">
        <f t="shared" si="613"/>
        <v>0</v>
      </c>
      <c r="CA226" s="2">
        <f t="shared" si="614"/>
        <v>0</v>
      </c>
      <c r="CB226" s="2">
        <f t="shared" si="615"/>
        <v>0</v>
      </c>
      <c r="CC226" s="2">
        <f t="shared" si="616"/>
        <v>0</v>
      </c>
      <c r="CD226" s="2">
        <f t="shared" si="617"/>
        <v>0</v>
      </c>
      <c r="CE226" s="2">
        <f t="shared" si="618"/>
        <v>0</v>
      </c>
      <c r="CF226" s="2">
        <f t="shared" si="619"/>
        <v>0</v>
      </c>
      <c r="CG226" s="2">
        <f t="shared" si="620"/>
        <v>0</v>
      </c>
      <c r="CH226" s="2">
        <f t="shared" si="621"/>
        <v>0</v>
      </c>
      <c r="CI226" s="2">
        <f t="shared" si="622"/>
        <v>0</v>
      </c>
      <c r="CJ226" s="2">
        <f t="shared" si="623"/>
        <v>0</v>
      </c>
      <c r="CK226" s="2">
        <f t="shared" si="624"/>
        <v>0</v>
      </c>
      <c r="CL226" s="2">
        <f t="shared" si="625"/>
        <v>1</v>
      </c>
      <c r="CM226" s="2">
        <f t="shared" si="626"/>
        <v>0</v>
      </c>
      <c r="CN226" s="2">
        <f t="shared" si="627"/>
        <v>0</v>
      </c>
      <c r="CO226" s="2">
        <f t="shared" si="628"/>
        <v>0</v>
      </c>
      <c r="CP226" s="2">
        <f t="shared" si="629"/>
        <v>0</v>
      </c>
      <c r="CQ226" s="2">
        <f t="shared" si="630"/>
        <v>1</v>
      </c>
      <c r="CR226" s="2">
        <f t="shared" si="631"/>
        <v>0</v>
      </c>
      <c r="CS226" s="2">
        <f t="shared" si="632"/>
        <v>0</v>
      </c>
      <c r="CT226" s="2">
        <f t="shared" si="633"/>
        <v>1</v>
      </c>
      <c r="CU226" s="2">
        <f t="shared" si="634"/>
        <v>1</v>
      </c>
      <c r="CV226" s="2">
        <f t="shared" si="635"/>
        <v>0</v>
      </c>
      <c r="CW226" s="2">
        <f t="shared" si="636"/>
        <v>1</v>
      </c>
      <c r="CX226" s="2">
        <f t="shared" si="637"/>
        <v>1</v>
      </c>
      <c r="CY226" s="2">
        <f t="shared" si="638"/>
        <v>0</v>
      </c>
      <c r="CZ226" s="2">
        <f t="shared" si="639"/>
        <v>1</v>
      </c>
    </row>
    <row r="227" spans="1:104" ht="55.2" x14ac:dyDescent="0.3">
      <c r="A227" s="2" t="s">
        <v>872</v>
      </c>
      <c r="B227" s="2" t="s">
        <v>886</v>
      </c>
      <c r="C227" s="2" t="s">
        <v>862</v>
      </c>
      <c r="D227" s="2">
        <v>73</v>
      </c>
      <c r="E227" s="2" t="s">
        <v>5</v>
      </c>
      <c r="F227" s="2">
        <f t="shared" si="640"/>
        <v>1</v>
      </c>
      <c r="G227" s="2">
        <f t="shared" si="641"/>
        <v>0</v>
      </c>
      <c r="H227" s="2">
        <f t="shared" si="642"/>
        <v>0</v>
      </c>
      <c r="I227" s="2">
        <f t="shared" si="643"/>
        <v>0</v>
      </c>
      <c r="J227" s="2">
        <f t="shared" si="644"/>
        <v>0</v>
      </c>
      <c r="K227" s="2">
        <f t="shared" si="645"/>
        <v>0</v>
      </c>
      <c r="L227" s="2">
        <f t="shared" si="646"/>
        <v>0</v>
      </c>
      <c r="M227" s="2">
        <f t="shared" si="647"/>
        <v>0</v>
      </c>
      <c r="N227" s="2" t="s">
        <v>43</v>
      </c>
      <c r="S227" s="2" t="s">
        <v>108</v>
      </c>
      <c r="V227" s="2" t="s">
        <v>1237</v>
      </c>
      <c r="Y227" s="2">
        <f t="shared" si="584"/>
        <v>1</v>
      </c>
      <c r="Z227" s="2">
        <f t="shared" si="585"/>
        <v>0</v>
      </c>
      <c r="AA227" s="2">
        <f t="shared" si="586"/>
        <v>0</v>
      </c>
      <c r="AB227" s="2">
        <f t="shared" si="587"/>
        <v>0</v>
      </c>
      <c r="AC227" s="2">
        <f t="shared" si="588"/>
        <v>0</v>
      </c>
      <c r="AD227" s="2">
        <f t="shared" si="648"/>
        <v>0</v>
      </c>
      <c r="AE227" s="2">
        <f t="shared" si="589"/>
        <v>0</v>
      </c>
      <c r="AF227" s="2">
        <f t="shared" si="649"/>
        <v>0</v>
      </c>
      <c r="AG227" s="2">
        <f t="shared" si="650"/>
        <v>0</v>
      </c>
      <c r="AH227" s="2">
        <f t="shared" si="651"/>
        <v>0</v>
      </c>
      <c r="AI227" s="2">
        <f t="shared" si="652"/>
        <v>0</v>
      </c>
      <c r="AJ227" s="2">
        <f t="shared" si="653"/>
        <v>0</v>
      </c>
      <c r="AK227" s="2">
        <f t="shared" si="654"/>
        <v>0</v>
      </c>
      <c r="AL227" s="2">
        <f t="shared" si="655"/>
        <v>0</v>
      </c>
      <c r="AM227" s="2">
        <f t="shared" si="656"/>
        <v>0</v>
      </c>
      <c r="AN227" s="2">
        <f t="shared" si="657"/>
        <v>0</v>
      </c>
      <c r="AO227" s="2">
        <f t="shared" si="658"/>
        <v>0</v>
      </c>
      <c r="AP227" s="2">
        <f t="shared" si="659"/>
        <v>0</v>
      </c>
      <c r="AQ227" s="2">
        <f t="shared" si="660"/>
        <v>0</v>
      </c>
      <c r="AR227" s="2">
        <f t="shared" si="661"/>
        <v>0</v>
      </c>
      <c r="AS227" s="2">
        <f t="shared" si="590"/>
        <v>0</v>
      </c>
      <c r="AT227" s="2">
        <f t="shared" si="662"/>
        <v>0</v>
      </c>
      <c r="AU227" s="2">
        <f t="shared" si="663"/>
        <v>0</v>
      </c>
      <c r="AV227" s="2">
        <f t="shared" si="664"/>
        <v>0</v>
      </c>
      <c r="AW227" s="2">
        <f t="shared" si="665"/>
        <v>0</v>
      </c>
      <c r="AX227" s="2">
        <f t="shared" si="666"/>
        <v>0</v>
      </c>
      <c r="AY227" s="2">
        <f t="shared" si="667"/>
        <v>0</v>
      </c>
      <c r="AZ227" s="2">
        <f t="shared" si="668"/>
        <v>0</v>
      </c>
      <c r="BA227" s="2">
        <f t="shared" si="669"/>
        <v>0</v>
      </c>
      <c r="BB227" s="2">
        <f t="shared" si="670"/>
        <v>0</v>
      </c>
      <c r="BC227" s="2">
        <f t="shared" si="671"/>
        <v>0</v>
      </c>
      <c r="BD227" s="2">
        <f t="shared" si="591"/>
        <v>0</v>
      </c>
      <c r="BE227" s="2">
        <f t="shared" si="592"/>
        <v>0</v>
      </c>
      <c r="BF227" s="2">
        <f t="shared" si="593"/>
        <v>0</v>
      </c>
      <c r="BG227" s="2">
        <f t="shared" si="594"/>
        <v>1</v>
      </c>
      <c r="BH227" s="2">
        <f t="shared" si="595"/>
        <v>0</v>
      </c>
      <c r="BI227" s="2">
        <f t="shared" si="596"/>
        <v>0</v>
      </c>
      <c r="BJ227" s="2">
        <f t="shared" si="597"/>
        <v>0</v>
      </c>
      <c r="BK227" s="2">
        <f t="shared" si="598"/>
        <v>0</v>
      </c>
      <c r="BL227" s="2">
        <f t="shared" si="599"/>
        <v>0</v>
      </c>
      <c r="BM227" s="2">
        <f t="shared" si="600"/>
        <v>0</v>
      </c>
      <c r="BN227" s="2">
        <f t="shared" si="601"/>
        <v>0</v>
      </c>
      <c r="BO227" s="2">
        <f t="shared" si="602"/>
        <v>0</v>
      </c>
      <c r="BP227" s="2">
        <f t="shared" si="603"/>
        <v>0</v>
      </c>
      <c r="BQ227" s="2">
        <f t="shared" si="604"/>
        <v>0</v>
      </c>
      <c r="BR227" s="2">
        <f t="shared" si="605"/>
        <v>0</v>
      </c>
      <c r="BS227" s="2">
        <f t="shared" si="606"/>
        <v>0</v>
      </c>
      <c r="BT227" s="2">
        <f t="shared" si="607"/>
        <v>0</v>
      </c>
      <c r="BU227" s="2">
        <f t="shared" si="608"/>
        <v>0</v>
      </c>
      <c r="BV227" s="2">
        <f t="shared" si="609"/>
        <v>0</v>
      </c>
      <c r="BW227" s="2">
        <f t="shared" si="610"/>
        <v>0</v>
      </c>
      <c r="BX227" s="2">
        <f t="shared" si="611"/>
        <v>0</v>
      </c>
      <c r="BY227" s="2">
        <f t="shared" si="612"/>
        <v>0</v>
      </c>
      <c r="BZ227" s="2">
        <f t="shared" si="613"/>
        <v>0</v>
      </c>
      <c r="CA227" s="2">
        <f t="shared" si="614"/>
        <v>0</v>
      </c>
      <c r="CB227" s="2">
        <f t="shared" si="615"/>
        <v>0</v>
      </c>
      <c r="CC227" s="2">
        <f t="shared" si="616"/>
        <v>0</v>
      </c>
      <c r="CD227" s="2">
        <f t="shared" si="617"/>
        <v>0</v>
      </c>
      <c r="CE227" s="2">
        <f t="shared" si="618"/>
        <v>0</v>
      </c>
      <c r="CF227" s="2">
        <f t="shared" si="619"/>
        <v>0</v>
      </c>
      <c r="CG227" s="2">
        <f t="shared" si="620"/>
        <v>0</v>
      </c>
      <c r="CH227" s="2">
        <f t="shared" si="621"/>
        <v>0</v>
      </c>
      <c r="CI227" s="2">
        <f t="shared" si="622"/>
        <v>0</v>
      </c>
      <c r="CJ227" s="2">
        <f t="shared" si="623"/>
        <v>0</v>
      </c>
      <c r="CK227" s="2">
        <f t="shared" si="624"/>
        <v>0</v>
      </c>
      <c r="CL227" s="2">
        <f t="shared" si="625"/>
        <v>0</v>
      </c>
      <c r="CM227" s="2">
        <f t="shared" si="626"/>
        <v>0</v>
      </c>
      <c r="CN227" s="2">
        <f t="shared" si="627"/>
        <v>0</v>
      </c>
      <c r="CO227" s="2">
        <f t="shared" si="628"/>
        <v>0</v>
      </c>
      <c r="CP227" s="2">
        <f t="shared" si="629"/>
        <v>0</v>
      </c>
      <c r="CQ227" s="2">
        <f t="shared" si="630"/>
        <v>0</v>
      </c>
      <c r="CR227" s="2">
        <f t="shared" si="631"/>
        <v>0</v>
      </c>
      <c r="CS227" s="2">
        <f t="shared" si="632"/>
        <v>0</v>
      </c>
      <c r="CT227" s="2">
        <f t="shared" si="633"/>
        <v>0</v>
      </c>
      <c r="CU227" s="2">
        <f t="shared" si="634"/>
        <v>0</v>
      </c>
      <c r="CV227" s="2">
        <f t="shared" si="635"/>
        <v>0</v>
      </c>
      <c r="CW227" s="2">
        <f t="shared" si="636"/>
        <v>0</v>
      </c>
      <c r="CX227" s="2">
        <f t="shared" si="637"/>
        <v>0</v>
      </c>
      <c r="CY227" s="2">
        <f t="shared" si="638"/>
        <v>0</v>
      </c>
      <c r="CZ227" s="2">
        <f t="shared" si="639"/>
        <v>0</v>
      </c>
    </row>
    <row r="228" spans="1:104" ht="82.8" x14ac:dyDescent="0.3">
      <c r="A228" s="2" t="s">
        <v>875</v>
      </c>
      <c r="B228" s="2" t="s">
        <v>887</v>
      </c>
      <c r="C228" s="2" t="s">
        <v>862</v>
      </c>
      <c r="D228" s="2">
        <v>92</v>
      </c>
      <c r="E228" s="2" t="s">
        <v>5</v>
      </c>
      <c r="F228" s="2">
        <f t="shared" si="640"/>
        <v>1</v>
      </c>
      <c r="G228" s="2">
        <f t="shared" si="641"/>
        <v>0</v>
      </c>
      <c r="H228" s="2">
        <f t="shared" si="642"/>
        <v>0</v>
      </c>
      <c r="I228" s="2">
        <f t="shared" si="643"/>
        <v>0</v>
      </c>
      <c r="J228" s="2">
        <f t="shared" si="644"/>
        <v>0</v>
      </c>
      <c r="K228" s="2">
        <f t="shared" si="645"/>
        <v>0</v>
      </c>
      <c r="L228" s="2">
        <f t="shared" si="646"/>
        <v>0</v>
      </c>
      <c r="M228" s="2">
        <f t="shared" si="647"/>
        <v>0</v>
      </c>
      <c r="N228" s="2" t="s">
        <v>44</v>
      </c>
      <c r="O228" s="2" t="s">
        <v>23</v>
      </c>
      <c r="Q228" s="2" t="s">
        <v>1036</v>
      </c>
      <c r="S228" s="2" t="s">
        <v>63</v>
      </c>
      <c r="T228" s="2" t="s">
        <v>68</v>
      </c>
      <c r="U228" s="2" t="s">
        <v>131</v>
      </c>
      <c r="V228" s="2" t="s">
        <v>1239</v>
      </c>
      <c r="W228" s="2" t="s">
        <v>81</v>
      </c>
      <c r="X228" s="2" t="s">
        <v>164</v>
      </c>
      <c r="Y228" s="2">
        <f t="shared" si="584"/>
        <v>1</v>
      </c>
      <c r="Z228" s="2">
        <f t="shared" si="585"/>
        <v>1</v>
      </c>
      <c r="AA228" s="2">
        <f t="shared" si="586"/>
        <v>0</v>
      </c>
      <c r="AB228" s="2">
        <f t="shared" si="587"/>
        <v>1</v>
      </c>
      <c r="AC228" s="2">
        <f t="shared" si="588"/>
        <v>0</v>
      </c>
      <c r="AD228" s="2">
        <f t="shared" si="648"/>
        <v>1</v>
      </c>
      <c r="AE228" s="2">
        <f t="shared" si="589"/>
        <v>1</v>
      </c>
      <c r="AF228" s="2">
        <f t="shared" si="649"/>
        <v>0</v>
      </c>
      <c r="AG228" s="2">
        <f t="shared" si="650"/>
        <v>0</v>
      </c>
      <c r="AH228" s="2">
        <f t="shared" si="651"/>
        <v>0</v>
      </c>
      <c r="AI228" s="2">
        <f t="shared" si="652"/>
        <v>1</v>
      </c>
      <c r="AJ228" s="2">
        <f t="shared" si="653"/>
        <v>0</v>
      </c>
      <c r="AK228" s="2">
        <f t="shared" si="654"/>
        <v>0</v>
      </c>
      <c r="AL228" s="2">
        <f t="shared" si="655"/>
        <v>0</v>
      </c>
      <c r="AM228" s="2">
        <f t="shared" si="656"/>
        <v>1</v>
      </c>
      <c r="AN228" s="2">
        <f t="shared" si="657"/>
        <v>0</v>
      </c>
      <c r="AO228" s="2">
        <f t="shared" si="658"/>
        <v>0</v>
      </c>
      <c r="AP228" s="2">
        <f t="shared" si="659"/>
        <v>1</v>
      </c>
      <c r="AQ228" s="2">
        <f t="shared" si="660"/>
        <v>0</v>
      </c>
      <c r="AR228" s="2">
        <f t="shared" si="661"/>
        <v>0</v>
      </c>
      <c r="AS228" s="2">
        <f t="shared" si="590"/>
        <v>0</v>
      </c>
      <c r="AT228" s="2">
        <f t="shared" si="662"/>
        <v>1</v>
      </c>
      <c r="AU228" s="2">
        <f t="shared" si="663"/>
        <v>0</v>
      </c>
      <c r="AV228" s="2">
        <f t="shared" si="664"/>
        <v>0</v>
      </c>
      <c r="AW228" s="2">
        <f t="shared" si="665"/>
        <v>0</v>
      </c>
      <c r="AX228" s="2">
        <f t="shared" si="666"/>
        <v>0</v>
      </c>
      <c r="AY228" s="2">
        <f t="shared" si="667"/>
        <v>0</v>
      </c>
      <c r="AZ228" s="2">
        <f t="shared" si="668"/>
        <v>1</v>
      </c>
      <c r="BA228" s="2">
        <f t="shared" si="669"/>
        <v>1</v>
      </c>
      <c r="BB228" s="2">
        <f t="shared" si="670"/>
        <v>0</v>
      </c>
      <c r="BC228" s="2">
        <f t="shared" si="671"/>
        <v>1</v>
      </c>
      <c r="BD228" s="2">
        <f t="shared" si="591"/>
        <v>0</v>
      </c>
      <c r="BE228" s="2">
        <f t="shared" si="592"/>
        <v>0</v>
      </c>
      <c r="BF228" s="2">
        <f t="shared" si="593"/>
        <v>0</v>
      </c>
      <c r="BG228" s="2">
        <f t="shared" si="594"/>
        <v>0</v>
      </c>
      <c r="BH228" s="2">
        <f t="shared" si="595"/>
        <v>1</v>
      </c>
      <c r="BI228" s="2">
        <f t="shared" si="596"/>
        <v>0</v>
      </c>
      <c r="BJ228" s="2">
        <f t="shared" si="597"/>
        <v>0</v>
      </c>
      <c r="BK228" s="2">
        <f t="shared" si="598"/>
        <v>0</v>
      </c>
      <c r="BL228" s="2">
        <f t="shared" si="599"/>
        <v>0</v>
      </c>
      <c r="BM228" s="2">
        <f t="shared" si="600"/>
        <v>0</v>
      </c>
      <c r="BN228" s="2">
        <f t="shared" si="601"/>
        <v>0</v>
      </c>
      <c r="BO228" s="2">
        <f t="shared" si="602"/>
        <v>0</v>
      </c>
      <c r="BP228" s="2">
        <f t="shared" si="603"/>
        <v>0</v>
      </c>
      <c r="BQ228" s="2">
        <f t="shared" si="604"/>
        <v>0</v>
      </c>
      <c r="BR228" s="2">
        <f t="shared" si="605"/>
        <v>0</v>
      </c>
      <c r="BS228" s="2">
        <f t="shared" si="606"/>
        <v>0</v>
      </c>
      <c r="BT228" s="2">
        <f t="shared" si="607"/>
        <v>0</v>
      </c>
      <c r="BU228" s="2">
        <f t="shared" si="608"/>
        <v>0</v>
      </c>
      <c r="BV228" s="2">
        <f t="shared" si="609"/>
        <v>0</v>
      </c>
      <c r="BW228" s="2">
        <f t="shared" si="610"/>
        <v>0</v>
      </c>
      <c r="BX228" s="2">
        <f t="shared" si="611"/>
        <v>0</v>
      </c>
      <c r="BY228" s="2">
        <f t="shared" si="612"/>
        <v>1</v>
      </c>
      <c r="BZ228" s="2">
        <f t="shared" si="613"/>
        <v>0</v>
      </c>
      <c r="CA228" s="2">
        <f t="shared" si="614"/>
        <v>1</v>
      </c>
      <c r="CB228" s="2">
        <f t="shared" si="615"/>
        <v>0</v>
      </c>
      <c r="CC228" s="2">
        <f t="shared" si="616"/>
        <v>0</v>
      </c>
      <c r="CD228" s="2">
        <f t="shared" si="617"/>
        <v>0</v>
      </c>
      <c r="CE228" s="2">
        <f t="shared" si="618"/>
        <v>0</v>
      </c>
      <c r="CF228" s="2">
        <f t="shared" si="619"/>
        <v>0</v>
      </c>
      <c r="CG228" s="2">
        <f t="shared" si="620"/>
        <v>0</v>
      </c>
      <c r="CH228" s="2">
        <f t="shared" si="621"/>
        <v>0</v>
      </c>
      <c r="CI228" s="2">
        <f t="shared" si="622"/>
        <v>0</v>
      </c>
      <c r="CJ228" s="2">
        <f t="shared" si="623"/>
        <v>0</v>
      </c>
      <c r="CK228" s="2">
        <f t="shared" si="624"/>
        <v>0</v>
      </c>
      <c r="CL228" s="2">
        <f t="shared" si="625"/>
        <v>0</v>
      </c>
      <c r="CM228" s="2">
        <f t="shared" si="626"/>
        <v>0</v>
      </c>
      <c r="CN228" s="2">
        <f t="shared" si="627"/>
        <v>0</v>
      </c>
      <c r="CO228" s="2">
        <f t="shared" si="628"/>
        <v>0</v>
      </c>
      <c r="CP228" s="2">
        <f t="shared" si="629"/>
        <v>0</v>
      </c>
      <c r="CQ228" s="2">
        <f t="shared" si="630"/>
        <v>0</v>
      </c>
      <c r="CR228" s="2">
        <f t="shared" si="631"/>
        <v>0</v>
      </c>
      <c r="CS228" s="2">
        <f t="shared" si="632"/>
        <v>0</v>
      </c>
      <c r="CT228" s="2">
        <f t="shared" si="633"/>
        <v>0</v>
      </c>
      <c r="CU228" s="2">
        <f t="shared" si="634"/>
        <v>0</v>
      </c>
      <c r="CV228" s="2">
        <f t="shared" si="635"/>
        <v>0</v>
      </c>
      <c r="CW228" s="2">
        <f t="shared" si="636"/>
        <v>0</v>
      </c>
      <c r="CX228" s="2">
        <f t="shared" si="637"/>
        <v>0</v>
      </c>
      <c r="CY228" s="2">
        <f t="shared" si="638"/>
        <v>0</v>
      </c>
      <c r="CZ228" s="2">
        <f t="shared" si="639"/>
        <v>0</v>
      </c>
    </row>
    <row r="229" spans="1:104" ht="82.8" x14ac:dyDescent="0.3">
      <c r="A229" s="2" t="s">
        <v>876</v>
      </c>
      <c r="B229" s="2" t="s">
        <v>888</v>
      </c>
      <c r="C229" s="2" t="s">
        <v>862</v>
      </c>
      <c r="D229" s="2" t="s">
        <v>992</v>
      </c>
      <c r="E229" s="2" t="s">
        <v>5</v>
      </c>
      <c r="F229" s="2">
        <f t="shared" si="640"/>
        <v>1</v>
      </c>
      <c r="G229" s="2">
        <f t="shared" si="641"/>
        <v>0</v>
      </c>
      <c r="H229" s="2">
        <f t="shared" si="642"/>
        <v>0</v>
      </c>
      <c r="I229" s="2">
        <f t="shared" si="643"/>
        <v>0</v>
      </c>
      <c r="J229" s="2">
        <f t="shared" si="644"/>
        <v>0</v>
      </c>
      <c r="K229" s="2">
        <f t="shared" si="645"/>
        <v>0</v>
      </c>
      <c r="L229" s="2">
        <f t="shared" si="646"/>
        <v>0</v>
      </c>
      <c r="M229" s="2">
        <f t="shared" si="647"/>
        <v>0</v>
      </c>
      <c r="N229" s="2" t="s">
        <v>200</v>
      </c>
      <c r="O229" s="2" t="s">
        <v>878</v>
      </c>
      <c r="P229" s="2" t="s">
        <v>263</v>
      </c>
      <c r="R229" s="2" t="s">
        <v>1072</v>
      </c>
      <c r="S229" s="2" t="s">
        <v>108</v>
      </c>
      <c r="V229" s="2" t="s">
        <v>1237</v>
      </c>
      <c r="Y229" s="2">
        <f t="shared" si="584"/>
        <v>1</v>
      </c>
      <c r="Z229" s="2">
        <f t="shared" si="585"/>
        <v>1</v>
      </c>
      <c r="AA229" s="2">
        <f t="shared" si="586"/>
        <v>1</v>
      </c>
      <c r="AB229" s="2">
        <f t="shared" si="587"/>
        <v>0</v>
      </c>
      <c r="AC229" s="2">
        <f t="shared" si="588"/>
        <v>1</v>
      </c>
      <c r="AD229" s="2">
        <f t="shared" si="648"/>
        <v>0</v>
      </c>
      <c r="AE229" s="2">
        <f t="shared" si="589"/>
        <v>0</v>
      </c>
      <c r="AF229" s="2">
        <f t="shared" si="649"/>
        <v>0</v>
      </c>
      <c r="AG229" s="2">
        <f t="shared" si="650"/>
        <v>0</v>
      </c>
      <c r="AH229" s="2">
        <f t="shared" si="651"/>
        <v>0</v>
      </c>
      <c r="AI229" s="2">
        <f t="shared" si="652"/>
        <v>0</v>
      </c>
      <c r="AJ229" s="2">
        <f t="shared" si="653"/>
        <v>0</v>
      </c>
      <c r="AK229" s="2">
        <f t="shared" si="654"/>
        <v>0</v>
      </c>
      <c r="AL229" s="2">
        <f t="shared" si="655"/>
        <v>0</v>
      </c>
      <c r="AM229" s="2">
        <f t="shared" si="656"/>
        <v>0</v>
      </c>
      <c r="AN229" s="2">
        <f t="shared" si="657"/>
        <v>0</v>
      </c>
      <c r="AO229" s="2">
        <f t="shared" si="658"/>
        <v>0</v>
      </c>
      <c r="AP229" s="2">
        <f t="shared" si="659"/>
        <v>0</v>
      </c>
      <c r="AQ229" s="2">
        <f t="shared" si="660"/>
        <v>0</v>
      </c>
      <c r="AR229" s="2">
        <f t="shared" si="661"/>
        <v>0</v>
      </c>
      <c r="AS229" s="2">
        <f t="shared" si="590"/>
        <v>0</v>
      </c>
      <c r="AT229" s="2">
        <f t="shared" si="662"/>
        <v>0</v>
      </c>
      <c r="AU229" s="2">
        <f t="shared" si="663"/>
        <v>0</v>
      </c>
      <c r="AV229" s="2">
        <f t="shared" si="664"/>
        <v>0</v>
      </c>
      <c r="AW229" s="2">
        <f t="shared" si="665"/>
        <v>0</v>
      </c>
      <c r="AX229" s="2">
        <f t="shared" si="666"/>
        <v>0</v>
      </c>
      <c r="AY229" s="2">
        <f t="shared" si="667"/>
        <v>0</v>
      </c>
      <c r="AZ229" s="2">
        <f t="shared" si="668"/>
        <v>0</v>
      </c>
      <c r="BA229" s="2">
        <f t="shared" si="669"/>
        <v>0</v>
      </c>
      <c r="BB229" s="2">
        <f t="shared" si="670"/>
        <v>0</v>
      </c>
      <c r="BC229" s="2">
        <f t="shared" si="671"/>
        <v>0</v>
      </c>
      <c r="BD229" s="2">
        <f t="shared" si="591"/>
        <v>0</v>
      </c>
      <c r="BE229" s="2">
        <f t="shared" si="592"/>
        <v>0</v>
      </c>
      <c r="BF229" s="2">
        <f t="shared" si="593"/>
        <v>0</v>
      </c>
      <c r="BG229" s="2">
        <f t="shared" si="594"/>
        <v>0</v>
      </c>
      <c r="BH229" s="2">
        <f t="shared" si="595"/>
        <v>1</v>
      </c>
      <c r="BI229" s="2">
        <f t="shared" si="596"/>
        <v>0</v>
      </c>
      <c r="BJ229" s="2">
        <f t="shared" si="597"/>
        <v>0</v>
      </c>
      <c r="BK229" s="2">
        <f t="shared" si="598"/>
        <v>0</v>
      </c>
      <c r="BL229" s="2">
        <f t="shared" si="599"/>
        <v>0</v>
      </c>
      <c r="BM229" s="2">
        <f t="shared" si="600"/>
        <v>1</v>
      </c>
      <c r="BN229" s="2">
        <f t="shared" si="601"/>
        <v>0</v>
      </c>
      <c r="BO229" s="2">
        <f t="shared" si="602"/>
        <v>0</v>
      </c>
      <c r="BP229" s="2">
        <f t="shared" si="603"/>
        <v>0</v>
      </c>
      <c r="BQ229" s="2">
        <f t="shared" si="604"/>
        <v>0</v>
      </c>
      <c r="BR229" s="2">
        <f t="shared" si="605"/>
        <v>1</v>
      </c>
      <c r="BS229" s="2">
        <f t="shared" si="606"/>
        <v>1</v>
      </c>
      <c r="BT229" s="2">
        <f t="shared" si="607"/>
        <v>0</v>
      </c>
      <c r="BU229" s="2">
        <f t="shared" si="608"/>
        <v>0</v>
      </c>
      <c r="BV229" s="2">
        <f t="shared" si="609"/>
        <v>0</v>
      </c>
      <c r="BW229" s="2">
        <f t="shared" si="610"/>
        <v>0</v>
      </c>
      <c r="BX229" s="2">
        <f t="shared" si="611"/>
        <v>0</v>
      </c>
      <c r="BY229" s="2">
        <f t="shared" si="612"/>
        <v>0</v>
      </c>
      <c r="BZ229" s="2">
        <f t="shared" si="613"/>
        <v>1</v>
      </c>
      <c r="CA229" s="2">
        <f t="shared" si="614"/>
        <v>1</v>
      </c>
      <c r="CB229" s="2">
        <f t="shared" si="615"/>
        <v>0</v>
      </c>
      <c r="CC229" s="2">
        <f t="shared" si="616"/>
        <v>0</v>
      </c>
      <c r="CD229" s="2">
        <f t="shared" si="617"/>
        <v>0</v>
      </c>
      <c r="CE229" s="2">
        <f t="shared" si="618"/>
        <v>0</v>
      </c>
      <c r="CF229" s="2">
        <f t="shared" si="619"/>
        <v>0</v>
      </c>
      <c r="CG229" s="2">
        <f t="shared" si="620"/>
        <v>0</v>
      </c>
      <c r="CH229" s="2">
        <f t="shared" si="621"/>
        <v>0</v>
      </c>
      <c r="CI229" s="2">
        <f t="shared" si="622"/>
        <v>1</v>
      </c>
      <c r="CJ229" s="2">
        <f t="shared" si="623"/>
        <v>0</v>
      </c>
      <c r="CK229" s="2">
        <f t="shared" si="624"/>
        <v>0</v>
      </c>
      <c r="CL229" s="2">
        <f t="shared" si="625"/>
        <v>0</v>
      </c>
      <c r="CM229" s="2">
        <f t="shared" si="626"/>
        <v>0</v>
      </c>
      <c r="CN229" s="2">
        <f t="shared" si="627"/>
        <v>0</v>
      </c>
      <c r="CO229" s="2">
        <f t="shared" si="628"/>
        <v>0</v>
      </c>
      <c r="CP229" s="2">
        <f t="shared" si="629"/>
        <v>0</v>
      </c>
      <c r="CQ229" s="2">
        <f t="shared" si="630"/>
        <v>0</v>
      </c>
      <c r="CR229" s="2">
        <f t="shared" si="631"/>
        <v>0</v>
      </c>
      <c r="CS229" s="2">
        <f t="shared" si="632"/>
        <v>0</v>
      </c>
      <c r="CT229" s="2">
        <f t="shared" si="633"/>
        <v>0</v>
      </c>
      <c r="CU229" s="2">
        <f t="shared" si="634"/>
        <v>1</v>
      </c>
      <c r="CV229" s="2">
        <f t="shared" si="635"/>
        <v>0</v>
      </c>
      <c r="CW229" s="2">
        <f t="shared" si="636"/>
        <v>0</v>
      </c>
      <c r="CX229" s="2">
        <f t="shared" si="637"/>
        <v>0</v>
      </c>
      <c r="CY229" s="2">
        <f t="shared" si="638"/>
        <v>0</v>
      </c>
      <c r="CZ229" s="2">
        <f t="shared" si="639"/>
        <v>1</v>
      </c>
    </row>
    <row r="230" spans="1:104" ht="69" x14ac:dyDescent="0.3">
      <c r="A230" s="2" t="s">
        <v>890</v>
      </c>
      <c r="B230" s="2" t="s">
        <v>993</v>
      </c>
      <c r="C230" s="2" t="s">
        <v>889</v>
      </c>
      <c r="D230" s="2" t="s">
        <v>963</v>
      </c>
      <c r="E230" s="2" t="s">
        <v>5</v>
      </c>
      <c r="F230" s="2">
        <f t="shared" si="640"/>
        <v>1</v>
      </c>
      <c r="G230" s="2">
        <f t="shared" si="641"/>
        <v>0</v>
      </c>
      <c r="H230" s="2">
        <f t="shared" si="642"/>
        <v>0</v>
      </c>
      <c r="I230" s="2">
        <f t="shared" si="643"/>
        <v>0</v>
      </c>
      <c r="J230" s="2">
        <f t="shared" si="644"/>
        <v>0</v>
      </c>
      <c r="K230" s="2">
        <f t="shared" si="645"/>
        <v>0</v>
      </c>
      <c r="L230" s="2">
        <f t="shared" si="646"/>
        <v>0</v>
      </c>
      <c r="M230" s="2">
        <f t="shared" si="647"/>
        <v>0</v>
      </c>
      <c r="N230" s="2" t="s">
        <v>241</v>
      </c>
      <c r="R230" s="2" t="s">
        <v>1057</v>
      </c>
      <c r="S230" s="2" t="s">
        <v>108</v>
      </c>
      <c r="V230" s="2" t="s">
        <v>1237</v>
      </c>
      <c r="Y230" s="2">
        <f t="shared" si="584"/>
        <v>1</v>
      </c>
      <c r="Z230" s="2">
        <f t="shared" si="585"/>
        <v>0</v>
      </c>
      <c r="AA230" s="2">
        <f t="shared" si="586"/>
        <v>0</v>
      </c>
      <c r="AB230" s="2">
        <f t="shared" si="587"/>
        <v>0</v>
      </c>
      <c r="AC230" s="2">
        <f t="shared" si="588"/>
        <v>1</v>
      </c>
      <c r="AD230" s="2">
        <f t="shared" si="648"/>
        <v>0</v>
      </c>
      <c r="AE230" s="2">
        <f t="shared" si="589"/>
        <v>0</v>
      </c>
      <c r="AF230" s="2">
        <f t="shared" si="649"/>
        <v>0</v>
      </c>
      <c r="AG230" s="2">
        <f t="shared" si="650"/>
        <v>0</v>
      </c>
      <c r="AH230" s="2">
        <f t="shared" si="651"/>
        <v>0</v>
      </c>
      <c r="AI230" s="2">
        <f t="shared" si="652"/>
        <v>0</v>
      </c>
      <c r="AJ230" s="2">
        <f t="shared" si="653"/>
        <v>0</v>
      </c>
      <c r="AK230" s="2">
        <f t="shared" si="654"/>
        <v>0</v>
      </c>
      <c r="AL230" s="2">
        <f t="shared" si="655"/>
        <v>0</v>
      </c>
      <c r="AM230" s="2">
        <f t="shared" si="656"/>
        <v>0</v>
      </c>
      <c r="AN230" s="2">
        <f t="shared" si="657"/>
        <v>0</v>
      </c>
      <c r="AO230" s="2">
        <f t="shared" si="658"/>
        <v>0</v>
      </c>
      <c r="AP230" s="2">
        <f t="shared" si="659"/>
        <v>0</v>
      </c>
      <c r="AQ230" s="2">
        <f t="shared" si="660"/>
        <v>0</v>
      </c>
      <c r="AR230" s="2">
        <f t="shared" si="661"/>
        <v>0</v>
      </c>
      <c r="AS230" s="2">
        <f t="shared" si="590"/>
        <v>0</v>
      </c>
      <c r="AT230" s="2">
        <f t="shared" si="662"/>
        <v>0</v>
      </c>
      <c r="AU230" s="2">
        <f t="shared" si="663"/>
        <v>0</v>
      </c>
      <c r="AV230" s="2">
        <f t="shared" si="664"/>
        <v>0</v>
      </c>
      <c r="AW230" s="2">
        <f t="shared" si="665"/>
        <v>0</v>
      </c>
      <c r="AX230" s="2">
        <f t="shared" si="666"/>
        <v>0</v>
      </c>
      <c r="AY230" s="2">
        <f t="shared" si="667"/>
        <v>0</v>
      </c>
      <c r="AZ230" s="2">
        <f t="shared" si="668"/>
        <v>0</v>
      </c>
      <c r="BA230" s="2">
        <f t="shared" si="669"/>
        <v>0</v>
      </c>
      <c r="BB230" s="2">
        <f t="shared" si="670"/>
        <v>0</v>
      </c>
      <c r="BC230" s="2">
        <f t="shared" si="671"/>
        <v>0</v>
      </c>
      <c r="BD230" s="2">
        <f t="shared" si="591"/>
        <v>0</v>
      </c>
      <c r="BE230" s="2">
        <f t="shared" si="592"/>
        <v>0</v>
      </c>
      <c r="BF230" s="2">
        <f t="shared" si="593"/>
        <v>0</v>
      </c>
      <c r="BG230" s="2">
        <f t="shared" si="594"/>
        <v>1</v>
      </c>
      <c r="BH230" s="2">
        <f t="shared" si="595"/>
        <v>1</v>
      </c>
      <c r="BI230" s="2">
        <f t="shared" si="596"/>
        <v>0</v>
      </c>
      <c r="BJ230" s="2">
        <f t="shared" si="597"/>
        <v>0</v>
      </c>
      <c r="BK230" s="2">
        <f t="shared" si="598"/>
        <v>0</v>
      </c>
      <c r="BL230" s="2">
        <f t="shared" si="599"/>
        <v>0</v>
      </c>
      <c r="BM230" s="2">
        <f t="shared" si="600"/>
        <v>1</v>
      </c>
      <c r="BN230" s="2">
        <f t="shared" si="601"/>
        <v>0</v>
      </c>
      <c r="BO230" s="2">
        <f t="shared" si="602"/>
        <v>0</v>
      </c>
      <c r="BP230" s="2">
        <f t="shared" si="603"/>
        <v>0</v>
      </c>
      <c r="BQ230" s="2">
        <f t="shared" si="604"/>
        <v>0</v>
      </c>
      <c r="BR230" s="2">
        <f t="shared" si="605"/>
        <v>0</v>
      </c>
      <c r="BS230" s="2">
        <f t="shared" si="606"/>
        <v>0</v>
      </c>
      <c r="BT230" s="2">
        <f t="shared" si="607"/>
        <v>0</v>
      </c>
      <c r="BU230" s="2">
        <f t="shared" si="608"/>
        <v>0</v>
      </c>
      <c r="BV230" s="2">
        <f t="shared" si="609"/>
        <v>0</v>
      </c>
      <c r="BW230" s="2">
        <f t="shared" si="610"/>
        <v>0</v>
      </c>
      <c r="BX230" s="2">
        <f t="shared" si="611"/>
        <v>0</v>
      </c>
      <c r="BY230" s="2">
        <f t="shared" si="612"/>
        <v>0</v>
      </c>
      <c r="BZ230" s="2">
        <f t="shared" si="613"/>
        <v>0</v>
      </c>
      <c r="CA230" s="2">
        <f t="shared" si="614"/>
        <v>0</v>
      </c>
      <c r="CB230" s="2">
        <f t="shared" si="615"/>
        <v>0</v>
      </c>
      <c r="CC230" s="2">
        <f t="shared" si="616"/>
        <v>0</v>
      </c>
      <c r="CD230" s="2">
        <f t="shared" si="617"/>
        <v>0</v>
      </c>
      <c r="CE230" s="2">
        <f t="shared" si="618"/>
        <v>0</v>
      </c>
      <c r="CF230" s="2">
        <f t="shared" si="619"/>
        <v>0</v>
      </c>
      <c r="CG230" s="2">
        <f t="shared" si="620"/>
        <v>0</v>
      </c>
      <c r="CH230" s="2">
        <f t="shared" si="621"/>
        <v>0</v>
      </c>
      <c r="CI230" s="2">
        <f t="shared" si="622"/>
        <v>0</v>
      </c>
      <c r="CJ230" s="2">
        <f t="shared" si="623"/>
        <v>0</v>
      </c>
      <c r="CK230" s="2">
        <f t="shared" si="624"/>
        <v>0</v>
      </c>
      <c r="CL230" s="2">
        <f t="shared" si="625"/>
        <v>1</v>
      </c>
      <c r="CM230" s="2">
        <f t="shared" si="626"/>
        <v>0</v>
      </c>
      <c r="CN230" s="2">
        <f t="shared" si="627"/>
        <v>0</v>
      </c>
      <c r="CO230" s="2">
        <f t="shared" si="628"/>
        <v>0</v>
      </c>
      <c r="CP230" s="2">
        <f t="shared" si="629"/>
        <v>0</v>
      </c>
      <c r="CQ230" s="2">
        <f t="shared" si="630"/>
        <v>0</v>
      </c>
      <c r="CR230" s="2">
        <f t="shared" si="631"/>
        <v>0</v>
      </c>
      <c r="CS230" s="2">
        <f t="shared" si="632"/>
        <v>0</v>
      </c>
      <c r="CT230" s="2">
        <f t="shared" si="633"/>
        <v>0</v>
      </c>
      <c r="CU230" s="2">
        <f t="shared" si="634"/>
        <v>1</v>
      </c>
      <c r="CV230" s="2">
        <f t="shared" si="635"/>
        <v>0</v>
      </c>
      <c r="CW230" s="2">
        <f t="shared" si="636"/>
        <v>1</v>
      </c>
      <c r="CX230" s="2">
        <f t="shared" si="637"/>
        <v>0</v>
      </c>
      <c r="CY230" s="2">
        <f t="shared" si="638"/>
        <v>0</v>
      </c>
      <c r="CZ230" s="2">
        <f t="shared" si="639"/>
        <v>0</v>
      </c>
    </row>
    <row r="231" spans="1:104" ht="96.6" x14ac:dyDescent="0.3">
      <c r="A231" s="2" t="s">
        <v>891</v>
      </c>
      <c r="B231" s="2" t="s">
        <v>994</v>
      </c>
      <c r="C231" s="2" t="s">
        <v>889</v>
      </c>
      <c r="D231" s="2" t="s">
        <v>966</v>
      </c>
      <c r="E231" s="2" t="s">
        <v>5</v>
      </c>
      <c r="F231" s="2">
        <f t="shared" si="640"/>
        <v>1</v>
      </c>
      <c r="G231" s="2">
        <f t="shared" si="641"/>
        <v>0</v>
      </c>
      <c r="H231" s="2">
        <f t="shared" si="642"/>
        <v>0</v>
      </c>
      <c r="I231" s="2">
        <f t="shared" si="643"/>
        <v>0</v>
      </c>
      <c r="J231" s="2">
        <f t="shared" si="644"/>
        <v>0</v>
      </c>
      <c r="K231" s="2">
        <f t="shared" si="645"/>
        <v>0</v>
      </c>
      <c r="L231" s="2">
        <f t="shared" si="646"/>
        <v>0</v>
      </c>
      <c r="M231" s="2">
        <f t="shared" si="647"/>
        <v>0</v>
      </c>
      <c r="N231" s="2" t="s">
        <v>46</v>
      </c>
      <c r="P231" s="2" t="s">
        <v>139</v>
      </c>
      <c r="R231" s="2" t="s">
        <v>964</v>
      </c>
      <c r="S231" s="2" t="s">
        <v>108</v>
      </c>
      <c r="V231" s="2" t="s">
        <v>1237</v>
      </c>
      <c r="Y231" s="2">
        <f t="shared" si="584"/>
        <v>1</v>
      </c>
      <c r="Z231" s="2">
        <f t="shared" si="585"/>
        <v>0</v>
      </c>
      <c r="AA231" s="2">
        <f t="shared" si="586"/>
        <v>1</v>
      </c>
      <c r="AB231" s="2">
        <f t="shared" si="587"/>
        <v>0</v>
      </c>
      <c r="AC231" s="2">
        <f t="shared" si="588"/>
        <v>1</v>
      </c>
      <c r="AD231" s="2">
        <f t="shared" si="648"/>
        <v>0</v>
      </c>
      <c r="AE231" s="2">
        <f t="shared" si="589"/>
        <v>0</v>
      </c>
      <c r="AF231" s="2">
        <f t="shared" si="649"/>
        <v>0</v>
      </c>
      <c r="AG231" s="2">
        <f t="shared" si="650"/>
        <v>0</v>
      </c>
      <c r="AH231" s="2">
        <f t="shared" si="651"/>
        <v>0</v>
      </c>
      <c r="AI231" s="2">
        <f t="shared" si="652"/>
        <v>0</v>
      </c>
      <c r="AJ231" s="2">
        <f t="shared" si="653"/>
        <v>0</v>
      </c>
      <c r="AK231" s="2">
        <f t="shared" si="654"/>
        <v>0</v>
      </c>
      <c r="AL231" s="2">
        <f t="shared" si="655"/>
        <v>0</v>
      </c>
      <c r="AM231" s="2">
        <f t="shared" si="656"/>
        <v>0</v>
      </c>
      <c r="AN231" s="2">
        <f t="shared" si="657"/>
        <v>0</v>
      </c>
      <c r="AO231" s="2">
        <f t="shared" si="658"/>
        <v>0</v>
      </c>
      <c r="AP231" s="2">
        <f t="shared" si="659"/>
        <v>0</v>
      </c>
      <c r="AQ231" s="2">
        <f t="shared" si="660"/>
        <v>0</v>
      </c>
      <c r="AR231" s="2">
        <f t="shared" si="661"/>
        <v>0</v>
      </c>
      <c r="AS231" s="2">
        <f t="shared" si="590"/>
        <v>0</v>
      </c>
      <c r="AT231" s="2">
        <f t="shared" si="662"/>
        <v>0</v>
      </c>
      <c r="AU231" s="2">
        <f t="shared" si="663"/>
        <v>0</v>
      </c>
      <c r="AV231" s="2">
        <f t="shared" si="664"/>
        <v>0</v>
      </c>
      <c r="AW231" s="2">
        <f t="shared" si="665"/>
        <v>0</v>
      </c>
      <c r="AX231" s="2">
        <f t="shared" si="666"/>
        <v>0</v>
      </c>
      <c r="AY231" s="2">
        <f t="shared" si="667"/>
        <v>0</v>
      </c>
      <c r="AZ231" s="2">
        <f t="shared" si="668"/>
        <v>0</v>
      </c>
      <c r="BA231" s="2">
        <f t="shared" si="669"/>
        <v>0</v>
      </c>
      <c r="BB231" s="2">
        <f t="shared" si="670"/>
        <v>0</v>
      </c>
      <c r="BC231" s="2">
        <f t="shared" si="671"/>
        <v>0</v>
      </c>
      <c r="BD231" s="2">
        <f t="shared" si="591"/>
        <v>0</v>
      </c>
      <c r="BE231" s="2">
        <f t="shared" si="592"/>
        <v>0</v>
      </c>
      <c r="BF231" s="2">
        <f t="shared" si="593"/>
        <v>0</v>
      </c>
      <c r="BG231" s="2">
        <f t="shared" si="594"/>
        <v>0</v>
      </c>
      <c r="BH231" s="2">
        <f t="shared" si="595"/>
        <v>0</v>
      </c>
      <c r="BI231" s="2">
        <f t="shared" si="596"/>
        <v>0</v>
      </c>
      <c r="BJ231" s="2">
        <f t="shared" si="597"/>
        <v>0</v>
      </c>
      <c r="BK231" s="2">
        <f t="shared" si="598"/>
        <v>1</v>
      </c>
      <c r="BL231" s="2">
        <f t="shared" si="599"/>
        <v>0</v>
      </c>
      <c r="BM231" s="2">
        <f t="shared" si="600"/>
        <v>0</v>
      </c>
      <c r="BN231" s="2">
        <f t="shared" si="601"/>
        <v>0</v>
      </c>
      <c r="BO231" s="2">
        <f t="shared" si="602"/>
        <v>0</v>
      </c>
      <c r="BP231" s="2">
        <f t="shared" si="603"/>
        <v>0</v>
      </c>
      <c r="BQ231" s="2">
        <f t="shared" si="604"/>
        <v>0</v>
      </c>
      <c r="BR231" s="2">
        <f t="shared" si="605"/>
        <v>1</v>
      </c>
      <c r="BS231" s="2">
        <f t="shared" si="606"/>
        <v>0</v>
      </c>
      <c r="BT231" s="2">
        <f t="shared" si="607"/>
        <v>0</v>
      </c>
      <c r="BU231" s="2">
        <f t="shared" si="608"/>
        <v>0</v>
      </c>
      <c r="BV231" s="2">
        <f t="shared" si="609"/>
        <v>0</v>
      </c>
      <c r="BW231" s="2">
        <f t="shared" si="610"/>
        <v>0</v>
      </c>
      <c r="BX231" s="2">
        <f t="shared" si="611"/>
        <v>0</v>
      </c>
      <c r="BY231" s="2">
        <f t="shared" si="612"/>
        <v>0</v>
      </c>
      <c r="BZ231" s="2">
        <f t="shared" si="613"/>
        <v>0</v>
      </c>
      <c r="CA231" s="2">
        <f t="shared" si="614"/>
        <v>0</v>
      </c>
      <c r="CB231" s="2">
        <f t="shared" si="615"/>
        <v>0</v>
      </c>
      <c r="CC231" s="2">
        <f t="shared" si="616"/>
        <v>0</v>
      </c>
      <c r="CD231" s="2">
        <f t="shared" si="617"/>
        <v>0</v>
      </c>
      <c r="CE231" s="2">
        <f t="shared" si="618"/>
        <v>0</v>
      </c>
      <c r="CF231" s="2">
        <f t="shared" si="619"/>
        <v>0</v>
      </c>
      <c r="CG231" s="2">
        <f t="shared" si="620"/>
        <v>0</v>
      </c>
      <c r="CH231" s="2">
        <f t="shared" si="621"/>
        <v>0</v>
      </c>
      <c r="CI231" s="2">
        <f t="shared" si="622"/>
        <v>0</v>
      </c>
      <c r="CJ231" s="2">
        <f t="shared" si="623"/>
        <v>0</v>
      </c>
      <c r="CK231" s="2">
        <f t="shared" si="624"/>
        <v>0</v>
      </c>
      <c r="CL231" s="2">
        <f t="shared" si="625"/>
        <v>0</v>
      </c>
      <c r="CM231" s="2">
        <f t="shared" si="626"/>
        <v>0</v>
      </c>
      <c r="CN231" s="2">
        <f t="shared" si="627"/>
        <v>1</v>
      </c>
      <c r="CO231" s="2">
        <f t="shared" si="628"/>
        <v>0</v>
      </c>
      <c r="CP231" s="2">
        <f t="shared" si="629"/>
        <v>0</v>
      </c>
      <c r="CQ231" s="2">
        <f t="shared" si="630"/>
        <v>0</v>
      </c>
      <c r="CR231" s="2">
        <f t="shared" si="631"/>
        <v>0</v>
      </c>
      <c r="CS231" s="2">
        <f t="shared" si="632"/>
        <v>0</v>
      </c>
      <c r="CT231" s="2">
        <f t="shared" si="633"/>
        <v>0</v>
      </c>
      <c r="CU231" s="2">
        <f t="shared" si="634"/>
        <v>0</v>
      </c>
      <c r="CV231" s="2">
        <f t="shared" si="635"/>
        <v>1</v>
      </c>
      <c r="CW231" s="2">
        <f t="shared" si="636"/>
        <v>1</v>
      </c>
      <c r="CX231" s="2">
        <f t="shared" si="637"/>
        <v>1</v>
      </c>
      <c r="CY231" s="2">
        <f t="shared" si="638"/>
        <v>0</v>
      </c>
      <c r="CZ231" s="2">
        <f t="shared" si="639"/>
        <v>0</v>
      </c>
    </row>
    <row r="232" spans="1:104" ht="165.6" x14ac:dyDescent="0.3">
      <c r="A232" s="2" t="s">
        <v>1212</v>
      </c>
      <c r="B232" s="2" t="s">
        <v>1213</v>
      </c>
      <c r="C232" s="2" t="s">
        <v>889</v>
      </c>
      <c r="D232" s="2" t="s">
        <v>893</v>
      </c>
      <c r="E232" s="2" t="s">
        <v>5</v>
      </c>
      <c r="F232" s="2">
        <f t="shared" si="640"/>
        <v>1</v>
      </c>
      <c r="G232" s="2">
        <f t="shared" si="641"/>
        <v>0</v>
      </c>
      <c r="H232" s="2">
        <f t="shared" si="642"/>
        <v>0</v>
      </c>
      <c r="I232" s="2">
        <f t="shared" si="643"/>
        <v>0</v>
      </c>
      <c r="J232" s="2">
        <f t="shared" si="644"/>
        <v>0</v>
      </c>
      <c r="K232" s="2">
        <f t="shared" si="645"/>
        <v>0</v>
      </c>
      <c r="L232" s="2">
        <f t="shared" si="646"/>
        <v>0</v>
      </c>
      <c r="M232" s="2">
        <f t="shared" si="647"/>
        <v>0</v>
      </c>
      <c r="P232" s="2" t="s">
        <v>139</v>
      </c>
      <c r="R232" s="2" t="s">
        <v>971</v>
      </c>
      <c r="S232" s="2" t="s">
        <v>108</v>
      </c>
      <c r="V232" s="2" t="s">
        <v>1239</v>
      </c>
      <c r="W232" s="2" t="s">
        <v>81</v>
      </c>
      <c r="X232" s="2" t="s">
        <v>892</v>
      </c>
      <c r="Y232" s="2">
        <f t="shared" si="584"/>
        <v>0</v>
      </c>
      <c r="Z232" s="2">
        <f t="shared" si="585"/>
        <v>0</v>
      </c>
      <c r="AA232" s="2">
        <f t="shared" si="586"/>
        <v>1</v>
      </c>
      <c r="AB232" s="2">
        <f t="shared" si="587"/>
        <v>0</v>
      </c>
      <c r="AC232" s="2">
        <f t="shared" si="588"/>
        <v>1</v>
      </c>
      <c r="AD232" s="2">
        <f t="shared" si="648"/>
        <v>0</v>
      </c>
      <c r="AE232" s="2">
        <f t="shared" si="589"/>
        <v>1</v>
      </c>
      <c r="AF232" s="2">
        <f t="shared" si="649"/>
        <v>0</v>
      </c>
      <c r="AG232" s="2">
        <f t="shared" si="650"/>
        <v>0</v>
      </c>
      <c r="AH232" s="2">
        <f t="shared" si="651"/>
        <v>0</v>
      </c>
      <c r="AI232" s="2">
        <f t="shared" si="652"/>
        <v>0</v>
      </c>
      <c r="AJ232" s="2">
        <f t="shared" si="653"/>
        <v>0</v>
      </c>
      <c r="AK232" s="2">
        <f t="shared" si="654"/>
        <v>0</v>
      </c>
      <c r="AL232" s="2">
        <f t="shared" si="655"/>
        <v>0</v>
      </c>
      <c r="AM232" s="2">
        <f t="shared" si="656"/>
        <v>0</v>
      </c>
      <c r="AN232" s="2">
        <f t="shared" si="657"/>
        <v>0</v>
      </c>
      <c r="AO232" s="2">
        <f t="shared" si="658"/>
        <v>0</v>
      </c>
      <c r="AP232" s="2">
        <f t="shared" si="659"/>
        <v>0</v>
      </c>
      <c r="AQ232" s="2">
        <f t="shared" si="660"/>
        <v>0</v>
      </c>
      <c r="AR232" s="2">
        <f t="shared" si="661"/>
        <v>0</v>
      </c>
      <c r="AS232" s="2">
        <f t="shared" si="590"/>
        <v>0</v>
      </c>
      <c r="AT232" s="2">
        <f t="shared" si="662"/>
        <v>1</v>
      </c>
      <c r="AU232" s="2">
        <f t="shared" si="663"/>
        <v>0</v>
      </c>
      <c r="AV232" s="2">
        <f t="shared" si="664"/>
        <v>0</v>
      </c>
      <c r="AW232" s="2">
        <f t="shared" si="665"/>
        <v>1</v>
      </c>
      <c r="AX232" s="2">
        <f t="shared" si="666"/>
        <v>1</v>
      </c>
      <c r="AY232" s="2">
        <f t="shared" si="667"/>
        <v>1</v>
      </c>
      <c r="AZ232" s="2">
        <f t="shared" si="668"/>
        <v>1</v>
      </c>
      <c r="BA232" s="2">
        <f t="shared" si="669"/>
        <v>0</v>
      </c>
      <c r="BB232" s="2">
        <f t="shared" si="670"/>
        <v>0</v>
      </c>
      <c r="BC232" s="2">
        <f t="shared" si="671"/>
        <v>0</v>
      </c>
      <c r="BD232" s="2">
        <f t="shared" si="591"/>
        <v>0</v>
      </c>
      <c r="BE232" s="2">
        <f t="shared" si="592"/>
        <v>0</v>
      </c>
      <c r="BF232" s="2">
        <f t="shared" si="593"/>
        <v>0</v>
      </c>
      <c r="BG232" s="2">
        <f t="shared" si="594"/>
        <v>0</v>
      </c>
      <c r="BH232" s="2">
        <f t="shared" si="595"/>
        <v>0</v>
      </c>
      <c r="BI232" s="2">
        <f t="shared" si="596"/>
        <v>0</v>
      </c>
      <c r="BJ232" s="2">
        <f t="shared" si="597"/>
        <v>0</v>
      </c>
      <c r="BK232" s="2">
        <f t="shared" si="598"/>
        <v>0</v>
      </c>
      <c r="BL232" s="2">
        <f t="shared" si="599"/>
        <v>0</v>
      </c>
      <c r="BM232" s="2">
        <f t="shared" si="600"/>
        <v>0</v>
      </c>
      <c r="BN232" s="2">
        <f t="shared" si="601"/>
        <v>0</v>
      </c>
      <c r="BO232" s="2">
        <f t="shared" si="602"/>
        <v>0</v>
      </c>
      <c r="BP232" s="2">
        <f t="shared" si="603"/>
        <v>0</v>
      </c>
      <c r="BQ232" s="2">
        <f t="shared" si="604"/>
        <v>0</v>
      </c>
      <c r="BR232" s="2">
        <f t="shared" si="605"/>
        <v>1</v>
      </c>
      <c r="BS232" s="2">
        <f t="shared" si="606"/>
        <v>0</v>
      </c>
      <c r="BT232" s="2">
        <f t="shared" si="607"/>
        <v>0</v>
      </c>
      <c r="BU232" s="2">
        <f t="shared" si="608"/>
        <v>0</v>
      </c>
      <c r="BV232" s="2">
        <f t="shared" si="609"/>
        <v>0</v>
      </c>
      <c r="BW232" s="2">
        <f t="shared" si="610"/>
        <v>0</v>
      </c>
      <c r="BX232" s="2">
        <f t="shared" si="611"/>
        <v>0</v>
      </c>
      <c r="BY232" s="2">
        <f t="shared" si="612"/>
        <v>0</v>
      </c>
      <c r="BZ232" s="2">
        <f t="shared" si="613"/>
        <v>0</v>
      </c>
      <c r="CA232" s="2">
        <f t="shared" si="614"/>
        <v>0</v>
      </c>
      <c r="CB232" s="2">
        <f t="shared" si="615"/>
        <v>0</v>
      </c>
      <c r="CC232" s="2">
        <f t="shared" si="616"/>
        <v>0</v>
      </c>
      <c r="CD232" s="2">
        <f t="shared" si="617"/>
        <v>0</v>
      </c>
      <c r="CE232" s="2">
        <f t="shared" si="618"/>
        <v>0</v>
      </c>
      <c r="CF232" s="2">
        <f t="shared" si="619"/>
        <v>0</v>
      </c>
      <c r="CG232" s="2">
        <f t="shared" si="620"/>
        <v>0</v>
      </c>
      <c r="CH232" s="2">
        <f t="shared" si="621"/>
        <v>1</v>
      </c>
      <c r="CI232" s="2">
        <f t="shared" si="622"/>
        <v>0</v>
      </c>
      <c r="CJ232" s="2">
        <f t="shared" si="623"/>
        <v>0</v>
      </c>
      <c r="CK232" s="2">
        <f t="shared" si="624"/>
        <v>1</v>
      </c>
      <c r="CL232" s="2">
        <f t="shared" si="625"/>
        <v>1</v>
      </c>
      <c r="CM232" s="2">
        <f t="shared" si="626"/>
        <v>0</v>
      </c>
      <c r="CN232" s="2">
        <f t="shared" si="627"/>
        <v>1</v>
      </c>
      <c r="CO232" s="2">
        <f t="shared" si="628"/>
        <v>0</v>
      </c>
      <c r="CP232" s="2">
        <f t="shared" si="629"/>
        <v>0</v>
      </c>
      <c r="CQ232" s="2">
        <f t="shared" si="630"/>
        <v>0</v>
      </c>
      <c r="CR232" s="2">
        <f t="shared" si="631"/>
        <v>0</v>
      </c>
      <c r="CS232" s="2">
        <f t="shared" si="632"/>
        <v>0</v>
      </c>
      <c r="CT232" s="2">
        <f t="shared" si="633"/>
        <v>0</v>
      </c>
      <c r="CU232" s="2">
        <f t="shared" si="634"/>
        <v>0</v>
      </c>
      <c r="CV232" s="2">
        <f t="shared" si="635"/>
        <v>0</v>
      </c>
      <c r="CW232" s="2">
        <f t="shared" si="636"/>
        <v>1</v>
      </c>
      <c r="CX232" s="2">
        <f t="shared" si="637"/>
        <v>0</v>
      </c>
      <c r="CY232" s="2">
        <f t="shared" si="638"/>
        <v>0</v>
      </c>
      <c r="CZ232" s="2">
        <f t="shared" si="639"/>
        <v>1</v>
      </c>
    </row>
    <row r="233" spans="1:104" ht="262.2" x14ac:dyDescent="0.3">
      <c r="A233" s="2" t="s">
        <v>967</v>
      </c>
      <c r="B233" s="2" t="s">
        <v>995</v>
      </c>
      <c r="C233" s="2" t="s">
        <v>889</v>
      </c>
      <c r="D233" s="2" t="s">
        <v>968</v>
      </c>
      <c r="E233" s="2" t="s">
        <v>5</v>
      </c>
      <c r="F233" s="2">
        <f t="shared" si="640"/>
        <v>1</v>
      </c>
      <c r="G233" s="2">
        <f t="shared" si="641"/>
        <v>0</v>
      </c>
      <c r="H233" s="2">
        <f t="shared" si="642"/>
        <v>0</v>
      </c>
      <c r="I233" s="2">
        <f t="shared" si="643"/>
        <v>0</v>
      </c>
      <c r="J233" s="2">
        <f t="shared" si="644"/>
        <v>0</v>
      </c>
      <c r="K233" s="2">
        <f t="shared" si="645"/>
        <v>0</v>
      </c>
      <c r="L233" s="2">
        <f t="shared" si="646"/>
        <v>0</v>
      </c>
      <c r="M233" s="2">
        <f t="shared" si="647"/>
        <v>0</v>
      </c>
      <c r="N233" s="2" t="s">
        <v>898</v>
      </c>
      <c r="P233" s="2" t="s">
        <v>139</v>
      </c>
      <c r="Q233" s="2" t="s">
        <v>1036</v>
      </c>
      <c r="R233" s="2" t="s">
        <v>965</v>
      </c>
      <c r="S233" s="2" t="s">
        <v>63</v>
      </c>
      <c r="T233" s="2" t="s">
        <v>68</v>
      </c>
      <c r="U233" s="2" t="s">
        <v>131</v>
      </c>
      <c r="V233" s="2" t="s">
        <v>1239</v>
      </c>
      <c r="W233" s="2" t="s">
        <v>81</v>
      </c>
      <c r="X233" s="2" t="s">
        <v>899</v>
      </c>
      <c r="Y233" s="2">
        <f t="shared" si="584"/>
        <v>1</v>
      </c>
      <c r="Z233" s="2">
        <f t="shared" si="585"/>
        <v>0</v>
      </c>
      <c r="AA233" s="2">
        <f t="shared" si="586"/>
        <v>1</v>
      </c>
      <c r="AB233" s="2">
        <f t="shared" si="587"/>
        <v>1</v>
      </c>
      <c r="AC233" s="2">
        <f t="shared" si="588"/>
        <v>1</v>
      </c>
      <c r="AD233" s="2">
        <f t="shared" si="648"/>
        <v>1</v>
      </c>
      <c r="AE233" s="2">
        <f t="shared" si="589"/>
        <v>1</v>
      </c>
      <c r="AF233" s="2">
        <f t="shared" si="649"/>
        <v>0</v>
      </c>
      <c r="AG233" s="2">
        <f t="shared" si="650"/>
        <v>0</v>
      </c>
      <c r="AH233" s="2">
        <f t="shared" si="651"/>
        <v>0</v>
      </c>
      <c r="AI233" s="2">
        <f t="shared" si="652"/>
        <v>1</v>
      </c>
      <c r="AJ233" s="2">
        <f t="shared" si="653"/>
        <v>0</v>
      </c>
      <c r="AK233" s="2">
        <f t="shared" si="654"/>
        <v>0</v>
      </c>
      <c r="AL233" s="2">
        <f t="shared" si="655"/>
        <v>0</v>
      </c>
      <c r="AM233" s="2">
        <f t="shared" si="656"/>
        <v>1</v>
      </c>
      <c r="AN233" s="2">
        <f t="shared" si="657"/>
        <v>0</v>
      </c>
      <c r="AO233" s="2">
        <f t="shared" si="658"/>
        <v>0</v>
      </c>
      <c r="AP233" s="2">
        <f t="shared" si="659"/>
        <v>1</v>
      </c>
      <c r="AQ233" s="2">
        <f t="shared" si="660"/>
        <v>0</v>
      </c>
      <c r="AR233" s="2">
        <f t="shared" si="661"/>
        <v>0</v>
      </c>
      <c r="AS233" s="2">
        <f t="shared" si="590"/>
        <v>0</v>
      </c>
      <c r="AT233" s="2">
        <f t="shared" si="662"/>
        <v>1</v>
      </c>
      <c r="AU233" s="2">
        <f t="shared" si="663"/>
        <v>0</v>
      </c>
      <c r="AV233" s="2">
        <f t="shared" si="664"/>
        <v>0</v>
      </c>
      <c r="AW233" s="2">
        <f t="shared" si="665"/>
        <v>1</v>
      </c>
      <c r="AX233" s="2">
        <f t="shared" si="666"/>
        <v>1</v>
      </c>
      <c r="AY233" s="2">
        <f t="shared" si="667"/>
        <v>0</v>
      </c>
      <c r="AZ233" s="2">
        <f t="shared" si="668"/>
        <v>1</v>
      </c>
      <c r="BA233" s="2">
        <f t="shared" si="669"/>
        <v>0</v>
      </c>
      <c r="BB233" s="2">
        <f t="shared" si="670"/>
        <v>0</v>
      </c>
      <c r="BC233" s="2">
        <f t="shared" si="671"/>
        <v>1</v>
      </c>
      <c r="BD233" s="2">
        <f t="shared" si="591"/>
        <v>0</v>
      </c>
      <c r="BE233" s="2">
        <f t="shared" si="592"/>
        <v>1</v>
      </c>
      <c r="BF233" s="2">
        <f t="shared" si="593"/>
        <v>1</v>
      </c>
      <c r="BG233" s="2">
        <f t="shared" si="594"/>
        <v>1</v>
      </c>
      <c r="BH233" s="2">
        <f t="shared" si="595"/>
        <v>1</v>
      </c>
      <c r="BI233" s="2">
        <f t="shared" si="596"/>
        <v>0</v>
      </c>
      <c r="BJ233" s="2">
        <f t="shared" si="597"/>
        <v>0</v>
      </c>
      <c r="BK233" s="2">
        <f t="shared" si="598"/>
        <v>0</v>
      </c>
      <c r="BL233" s="2">
        <f t="shared" si="599"/>
        <v>0</v>
      </c>
      <c r="BM233" s="2">
        <f t="shared" si="600"/>
        <v>0</v>
      </c>
      <c r="BN233" s="2">
        <f t="shared" si="601"/>
        <v>0</v>
      </c>
      <c r="BO233" s="2">
        <f t="shared" si="602"/>
        <v>0</v>
      </c>
      <c r="BP233" s="2">
        <f t="shared" si="603"/>
        <v>0</v>
      </c>
      <c r="BQ233" s="2">
        <f t="shared" si="604"/>
        <v>0</v>
      </c>
      <c r="BR233" s="2">
        <f t="shared" si="605"/>
        <v>1</v>
      </c>
      <c r="BS233" s="2">
        <f t="shared" si="606"/>
        <v>0</v>
      </c>
      <c r="BT233" s="2">
        <f t="shared" si="607"/>
        <v>0</v>
      </c>
      <c r="BU233" s="2">
        <f t="shared" si="608"/>
        <v>0</v>
      </c>
      <c r="BV233" s="2">
        <f t="shared" si="609"/>
        <v>0</v>
      </c>
      <c r="BW233" s="2">
        <f t="shared" si="610"/>
        <v>0</v>
      </c>
      <c r="BX233" s="2">
        <f t="shared" si="611"/>
        <v>0</v>
      </c>
      <c r="BY233" s="2">
        <f t="shared" si="612"/>
        <v>1</v>
      </c>
      <c r="BZ233" s="2">
        <f t="shared" si="613"/>
        <v>0</v>
      </c>
      <c r="CA233" s="2">
        <f t="shared" si="614"/>
        <v>0</v>
      </c>
      <c r="CB233" s="2">
        <f t="shared" si="615"/>
        <v>0</v>
      </c>
      <c r="CC233" s="2">
        <f t="shared" si="616"/>
        <v>0</v>
      </c>
      <c r="CD233" s="2">
        <f t="shared" si="617"/>
        <v>0</v>
      </c>
      <c r="CE233" s="2">
        <f t="shared" si="618"/>
        <v>0</v>
      </c>
      <c r="CF233" s="2">
        <f t="shared" si="619"/>
        <v>0</v>
      </c>
      <c r="CG233" s="2">
        <f t="shared" si="620"/>
        <v>0</v>
      </c>
      <c r="CH233" s="2">
        <f t="shared" si="621"/>
        <v>1</v>
      </c>
      <c r="CI233" s="2">
        <f t="shared" si="622"/>
        <v>0</v>
      </c>
      <c r="CJ233" s="2">
        <f t="shared" si="623"/>
        <v>0</v>
      </c>
      <c r="CK233" s="2">
        <f t="shared" si="624"/>
        <v>0</v>
      </c>
      <c r="CL233" s="2">
        <f t="shared" si="625"/>
        <v>1</v>
      </c>
      <c r="CM233" s="2">
        <f t="shared" si="626"/>
        <v>1</v>
      </c>
      <c r="CN233" s="2">
        <f t="shared" si="627"/>
        <v>1</v>
      </c>
      <c r="CO233" s="2">
        <f t="shared" si="628"/>
        <v>0</v>
      </c>
      <c r="CP233" s="2">
        <f t="shared" si="629"/>
        <v>0</v>
      </c>
      <c r="CQ233" s="2">
        <f t="shared" si="630"/>
        <v>1</v>
      </c>
      <c r="CR233" s="2">
        <f t="shared" si="631"/>
        <v>0</v>
      </c>
      <c r="CS233" s="2">
        <f t="shared" si="632"/>
        <v>0</v>
      </c>
      <c r="CT233" s="2">
        <f t="shared" si="633"/>
        <v>0</v>
      </c>
      <c r="CU233" s="2">
        <f t="shared" si="634"/>
        <v>0</v>
      </c>
      <c r="CV233" s="2">
        <f t="shared" si="635"/>
        <v>1</v>
      </c>
      <c r="CW233" s="2">
        <f t="shared" si="636"/>
        <v>1</v>
      </c>
      <c r="CX233" s="2">
        <f t="shared" si="637"/>
        <v>0</v>
      </c>
      <c r="CY233" s="2">
        <f t="shared" si="638"/>
        <v>1</v>
      </c>
      <c r="CZ233" s="2">
        <f t="shared" si="639"/>
        <v>1</v>
      </c>
    </row>
    <row r="234" spans="1:104" ht="55.2" x14ac:dyDescent="0.3">
      <c r="A234" s="2" t="s">
        <v>894</v>
      </c>
      <c r="B234" s="2" t="s">
        <v>996</v>
      </c>
      <c r="C234" s="2" t="s">
        <v>889</v>
      </c>
      <c r="D234" s="2">
        <v>11</v>
      </c>
      <c r="E234" s="2" t="s">
        <v>5</v>
      </c>
      <c r="F234" s="2">
        <f t="shared" si="640"/>
        <v>1</v>
      </c>
      <c r="G234" s="2">
        <f t="shared" si="641"/>
        <v>0</v>
      </c>
      <c r="H234" s="2">
        <f t="shared" si="642"/>
        <v>0</v>
      </c>
      <c r="I234" s="2">
        <f t="shared" si="643"/>
        <v>0</v>
      </c>
      <c r="J234" s="2">
        <f t="shared" si="644"/>
        <v>0</v>
      </c>
      <c r="K234" s="2">
        <f t="shared" si="645"/>
        <v>0</v>
      </c>
      <c r="L234" s="2">
        <f t="shared" si="646"/>
        <v>0</v>
      </c>
      <c r="M234" s="2">
        <f t="shared" si="647"/>
        <v>0</v>
      </c>
      <c r="R234" s="2" t="s">
        <v>178</v>
      </c>
      <c r="S234" s="2" t="s">
        <v>108</v>
      </c>
      <c r="V234" s="2" t="s">
        <v>1239</v>
      </c>
      <c r="W234" s="2" t="s">
        <v>81</v>
      </c>
      <c r="X234" s="2" t="s">
        <v>87</v>
      </c>
      <c r="Y234" s="2">
        <f t="shared" si="584"/>
        <v>0</v>
      </c>
      <c r="Z234" s="2">
        <f t="shared" si="585"/>
        <v>0</v>
      </c>
      <c r="AA234" s="2">
        <f t="shared" si="586"/>
        <v>0</v>
      </c>
      <c r="AB234" s="2">
        <f t="shared" si="587"/>
        <v>0</v>
      </c>
      <c r="AC234" s="2">
        <f t="shared" si="588"/>
        <v>1</v>
      </c>
      <c r="AD234" s="2">
        <f t="shared" si="648"/>
        <v>0</v>
      </c>
      <c r="AE234" s="2">
        <f t="shared" si="589"/>
        <v>1</v>
      </c>
      <c r="AF234" s="2">
        <f t="shared" si="649"/>
        <v>0</v>
      </c>
      <c r="AG234" s="2">
        <f t="shared" si="650"/>
        <v>0</v>
      </c>
      <c r="AH234" s="2">
        <f t="shared" si="651"/>
        <v>0</v>
      </c>
      <c r="AI234" s="2">
        <f t="shared" si="652"/>
        <v>0</v>
      </c>
      <c r="AJ234" s="2">
        <f t="shared" si="653"/>
        <v>0</v>
      </c>
      <c r="AK234" s="2">
        <f t="shared" si="654"/>
        <v>0</v>
      </c>
      <c r="AL234" s="2">
        <f t="shared" si="655"/>
        <v>0</v>
      </c>
      <c r="AM234" s="2">
        <f t="shared" si="656"/>
        <v>0</v>
      </c>
      <c r="AN234" s="2">
        <f t="shared" si="657"/>
        <v>0</v>
      </c>
      <c r="AO234" s="2">
        <f t="shared" si="658"/>
        <v>0</v>
      </c>
      <c r="AP234" s="2">
        <f t="shared" si="659"/>
        <v>0</v>
      </c>
      <c r="AQ234" s="2">
        <f t="shared" si="660"/>
        <v>0</v>
      </c>
      <c r="AR234" s="2">
        <f t="shared" si="661"/>
        <v>0</v>
      </c>
      <c r="AS234" s="2">
        <f t="shared" si="590"/>
        <v>0</v>
      </c>
      <c r="AT234" s="2">
        <f t="shared" si="662"/>
        <v>1</v>
      </c>
      <c r="AU234" s="2">
        <f t="shared" si="663"/>
        <v>0</v>
      </c>
      <c r="AV234" s="2">
        <f t="shared" si="664"/>
        <v>0</v>
      </c>
      <c r="AW234" s="2">
        <f t="shared" si="665"/>
        <v>0</v>
      </c>
      <c r="AX234" s="2">
        <f t="shared" si="666"/>
        <v>0</v>
      </c>
      <c r="AY234" s="2">
        <f t="shared" si="667"/>
        <v>0</v>
      </c>
      <c r="AZ234" s="2">
        <f t="shared" si="668"/>
        <v>1</v>
      </c>
      <c r="BA234" s="2">
        <f t="shared" si="669"/>
        <v>0</v>
      </c>
      <c r="BB234" s="2">
        <f t="shared" si="670"/>
        <v>0</v>
      </c>
      <c r="BC234" s="2">
        <f t="shared" si="671"/>
        <v>0</v>
      </c>
      <c r="BD234" s="2">
        <f t="shared" si="591"/>
        <v>0</v>
      </c>
      <c r="BE234" s="2">
        <f t="shared" si="592"/>
        <v>0</v>
      </c>
      <c r="BF234" s="2">
        <f t="shared" si="593"/>
        <v>0</v>
      </c>
      <c r="BG234" s="2">
        <f t="shared" si="594"/>
        <v>0</v>
      </c>
      <c r="BH234" s="2">
        <f t="shared" si="595"/>
        <v>0</v>
      </c>
      <c r="BI234" s="2">
        <f t="shared" si="596"/>
        <v>0</v>
      </c>
      <c r="BJ234" s="2">
        <f t="shared" si="597"/>
        <v>0</v>
      </c>
      <c r="BK234" s="2">
        <f t="shared" si="598"/>
        <v>0</v>
      </c>
      <c r="BL234" s="2">
        <f t="shared" si="599"/>
        <v>0</v>
      </c>
      <c r="BM234" s="2">
        <f t="shared" si="600"/>
        <v>0</v>
      </c>
      <c r="BN234" s="2">
        <f t="shared" si="601"/>
        <v>0</v>
      </c>
      <c r="BO234" s="2">
        <f t="shared" si="602"/>
        <v>0</v>
      </c>
      <c r="BP234" s="2">
        <f t="shared" si="603"/>
        <v>0</v>
      </c>
      <c r="BQ234" s="2">
        <f t="shared" si="604"/>
        <v>0</v>
      </c>
      <c r="BR234" s="2">
        <f t="shared" si="605"/>
        <v>0</v>
      </c>
      <c r="BS234" s="2">
        <f t="shared" si="606"/>
        <v>0</v>
      </c>
      <c r="BT234" s="2">
        <f t="shared" si="607"/>
        <v>0</v>
      </c>
      <c r="BU234" s="2">
        <f t="shared" si="608"/>
        <v>0</v>
      </c>
      <c r="BV234" s="2">
        <f t="shared" si="609"/>
        <v>0</v>
      </c>
      <c r="BW234" s="2">
        <f t="shared" si="610"/>
        <v>0</v>
      </c>
      <c r="BX234" s="2">
        <f t="shared" si="611"/>
        <v>0</v>
      </c>
      <c r="BY234" s="2">
        <f t="shared" si="612"/>
        <v>0</v>
      </c>
      <c r="BZ234" s="2">
        <f t="shared" si="613"/>
        <v>0</v>
      </c>
      <c r="CA234" s="2">
        <f t="shared" si="614"/>
        <v>0</v>
      </c>
      <c r="CB234" s="2">
        <f t="shared" si="615"/>
        <v>0</v>
      </c>
      <c r="CC234" s="2">
        <f t="shared" si="616"/>
        <v>0</v>
      </c>
      <c r="CD234" s="2">
        <f t="shared" si="617"/>
        <v>0</v>
      </c>
      <c r="CE234" s="2">
        <f t="shared" si="618"/>
        <v>0</v>
      </c>
      <c r="CF234" s="2">
        <f t="shared" si="619"/>
        <v>0</v>
      </c>
      <c r="CG234" s="2">
        <f t="shared" si="620"/>
        <v>0</v>
      </c>
      <c r="CH234" s="2">
        <f t="shared" si="621"/>
        <v>0</v>
      </c>
      <c r="CI234" s="2">
        <f t="shared" si="622"/>
        <v>0</v>
      </c>
      <c r="CJ234" s="2">
        <f t="shared" si="623"/>
        <v>0</v>
      </c>
      <c r="CK234" s="2">
        <f t="shared" si="624"/>
        <v>0</v>
      </c>
      <c r="CL234" s="2">
        <f t="shared" si="625"/>
        <v>1</v>
      </c>
      <c r="CM234" s="2">
        <f t="shared" si="626"/>
        <v>0</v>
      </c>
      <c r="CN234" s="2">
        <f t="shared" si="627"/>
        <v>1</v>
      </c>
      <c r="CO234" s="2">
        <f t="shared" si="628"/>
        <v>0</v>
      </c>
      <c r="CP234" s="2">
        <f t="shared" si="629"/>
        <v>0</v>
      </c>
      <c r="CQ234" s="2">
        <f t="shared" si="630"/>
        <v>0</v>
      </c>
      <c r="CR234" s="2">
        <f t="shared" si="631"/>
        <v>0</v>
      </c>
      <c r="CS234" s="2">
        <f t="shared" si="632"/>
        <v>0</v>
      </c>
      <c r="CT234" s="2">
        <f t="shared" si="633"/>
        <v>0</v>
      </c>
      <c r="CU234" s="2">
        <f t="shared" si="634"/>
        <v>0</v>
      </c>
      <c r="CV234" s="2">
        <f t="shared" si="635"/>
        <v>0</v>
      </c>
      <c r="CW234" s="2">
        <f t="shared" si="636"/>
        <v>0</v>
      </c>
      <c r="CX234" s="2">
        <f t="shared" si="637"/>
        <v>0</v>
      </c>
      <c r="CY234" s="2">
        <f t="shared" si="638"/>
        <v>0</v>
      </c>
      <c r="CZ234" s="2">
        <f t="shared" si="639"/>
        <v>0</v>
      </c>
    </row>
    <row r="235" spans="1:104" ht="55.2" x14ac:dyDescent="0.3">
      <c r="A235" s="2" t="s">
        <v>895</v>
      </c>
      <c r="B235" s="2" t="s">
        <v>997</v>
      </c>
      <c r="C235" s="2" t="s">
        <v>889</v>
      </c>
      <c r="D235" s="2" t="s">
        <v>896</v>
      </c>
      <c r="E235" s="2" t="s">
        <v>5</v>
      </c>
      <c r="F235" s="2">
        <f t="shared" si="640"/>
        <v>1</v>
      </c>
      <c r="G235" s="2">
        <f t="shared" si="641"/>
        <v>0</v>
      </c>
      <c r="H235" s="2">
        <f t="shared" si="642"/>
        <v>0</v>
      </c>
      <c r="I235" s="2">
        <f t="shared" si="643"/>
        <v>0</v>
      </c>
      <c r="J235" s="2">
        <f t="shared" si="644"/>
        <v>0</v>
      </c>
      <c r="K235" s="2">
        <f t="shared" si="645"/>
        <v>0</v>
      </c>
      <c r="L235" s="2">
        <f t="shared" si="646"/>
        <v>0</v>
      </c>
      <c r="M235" s="2">
        <f t="shared" si="647"/>
        <v>0</v>
      </c>
      <c r="N235" s="2" t="s">
        <v>44</v>
      </c>
      <c r="R235" s="2" t="s">
        <v>39</v>
      </c>
      <c r="S235" s="2" t="s">
        <v>63</v>
      </c>
      <c r="T235" s="2" t="s">
        <v>68</v>
      </c>
      <c r="U235" s="2" t="s">
        <v>131</v>
      </c>
      <c r="V235" s="2" t="s">
        <v>1239</v>
      </c>
      <c r="W235" s="2" t="s">
        <v>81</v>
      </c>
      <c r="X235" s="2" t="s">
        <v>88</v>
      </c>
      <c r="Y235" s="2">
        <f t="shared" si="584"/>
        <v>1</v>
      </c>
      <c r="Z235" s="2">
        <f t="shared" si="585"/>
        <v>0</v>
      </c>
      <c r="AA235" s="2">
        <f t="shared" si="586"/>
        <v>0</v>
      </c>
      <c r="AB235" s="2">
        <f t="shared" si="587"/>
        <v>0</v>
      </c>
      <c r="AC235" s="2">
        <f t="shared" si="588"/>
        <v>1</v>
      </c>
      <c r="AD235" s="2">
        <f t="shared" si="648"/>
        <v>1</v>
      </c>
      <c r="AE235" s="2">
        <f t="shared" si="589"/>
        <v>1</v>
      </c>
      <c r="AF235" s="2">
        <f t="shared" si="649"/>
        <v>0</v>
      </c>
      <c r="AG235" s="2">
        <f t="shared" si="650"/>
        <v>0</v>
      </c>
      <c r="AH235" s="2">
        <f t="shared" si="651"/>
        <v>0</v>
      </c>
      <c r="AI235" s="2">
        <f t="shared" si="652"/>
        <v>1</v>
      </c>
      <c r="AJ235" s="2">
        <f t="shared" si="653"/>
        <v>0</v>
      </c>
      <c r="AK235" s="2">
        <f t="shared" si="654"/>
        <v>0</v>
      </c>
      <c r="AL235" s="2">
        <f t="shared" si="655"/>
        <v>0</v>
      </c>
      <c r="AM235" s="2">
        <f t="shared" si="656"/>
        <v>1</v>
      </c>
      <c r="AN235" s="2">
        <f t="shared" si="657"/>
        <v>0</v>
      </c>
      <c r="AO235" s="2">
        <f t="shared" si="658"/>
        <v>0</v>
      </c>
      <c r="AP235" s="2">
        <f t="shared" si="659"/>
        <v>1</v>
      </c>
      <c r="AQ235" s="2">
        <f t="shared" si="660"/>
        <v>0</v>
      </c>
      <c r="AR235" s="2">
        <f t="shared" si="661"/>
        <v>0</v>
      </c>
      <c r="AS235" s="2">
        <f t="shared" si="590"/>
        <v>0</v>
      </c>
      <c r="AT235" s="2">
        <f t="shared" si="662"/>
        <v>1</v>
      </c>
      <c r="AU235" s="2">
        <f t="shared" si="663"/>
        <v>0</v>
      </c>
      <c r="AV235" s="2">
        <f t="shared" si="664"/>
        <v>0</v>
      </c>
      <c r="AW235" s="2">
        <f t="shared" si="665"/>
        <v>0</v>
      </c>
      <c r="AX235" s="2">
        <f t="shared" si="666"/>
        <v>0</v>
      </c>
      <c r="AY235" s="2">
        <f t="shared" si="667"/>
        <v>0</v>
      </c>
      <c r="AZ235" s="2">
        <f t="shared" si="668"/>
        <v>0</v>
      </c>
      <c r="BA235" s="2">
        <f t="shared" si="669"/>
        <v>1</v>
      </c>
      <c r="BB235" s="2">
        <f t="shared" si="670"/>
        <v>0</v>
      </c>
      <c r="BC235" s="2">
        <f t="shared" si="671"/>
        <v>0</v>
      </c>
      <c r="BD235" s="2">
        <f t="shared" si="591"/>
        <v>0</v>
      </c>
      <c r="BE235" s="2">
        <f t="shared" si="592"/>
        <v>0</v>
      </c>
      <c r="BF235" s="2">
        <f t="shared" si="593"/>
        <v>0</v>
      </c>
      <c r="BG235" s="2">
        <f t="shared" si="594"/>
        <v>0</v>
      </c>
      <c r="BH235" s="2">
        <f t="shared" si="595"/>
        <v>1</v>
      </c>
      <c r="BI235" s="2">
        <f t="shared" si="596"/>
        <v>0</v>
      </c>
      <c r="BJ235" s="2">
        <f t="shared" si="597"/>
        <v>0</v>
      </c>
      <c r="BK235" s="2">
        <f t="shared" si="598"/>
        <v>0</v>
      </c>
      <c r="BL235" s="2">
        <f t="shared" si="599"/>
        <v>0</v>
      </c>
      <c r="BM235" s="2">
        <f t="shared" si="600"/>
        <v>0</v>
      </c>
      <c r="BN235" s="2">
        <f t="shared" si="601"/>
        <v>0</v>
      </c>
      <c r="BO235" s="2">
        <f t="shared" si="602"/>
        <v>0</v>
      </c>
      <c r="BP235" s="2">
        <f t="shared" si="603"/>
        <v>0</v>
      </c>
      <c r="BQ235" s="2">
        <f t="shared" si="604"/>
        <v>0</v>
      </c>
      <c r="BR235" s="2">
        <f t="shared" si="605"/>
        <v>0</v>
      </c>
      <c r="BS235" s="2">
        <f t="shared" si="606"/>
        <v>0</v>
      </c>
      <c r="BT235" s="2">
        <f t="shared" si="607"/>
        <v>0</v>
      </c>
      <c r="BU235" s="2">
        <f t="shared" si="608"/>
        <v>0</v>
      </c>
      <c r="BV235" s="2">
        <f t="shared" si="609"/>
        <v>0</v>
      </c>
      <c r="BW235" s="2">
        <f t="shared" si="610"/>
        <v>0</v>
      </c>
      <c r="BX235" s="2">
        <f t="shared" si="611"/>
        <v>0</v>
      </c>
      <c r="BY235" s="2">
        <f t="shared" si="612"/>
        <v>0</v>
      </c>
      <c r="BZ235" s="2">
        <f t="shared" si="613"/>
        <v>0</v>
      </c>
      <c r="CA235" s="2">
        <f t="shared" si="614"/>
        <v>0</v>
      </c>
      <c r="CB235" s="2">
        <f t="shared" si="615"/>
        <v>0</v>
      </c>
      <c r="CC235" s="2">
        <f t="shared" si="616"/>
        <v>0</v>
      </c>
      <c r="CD235" s="2">
        <f t="shared" si="617"/>
        <v>0</v>
      </c>
      <c r="CE235" s="2">
        <f t="shared" si="618"/>
        <v>0</v>
      </c>
      <c r="CF235" s="2">
        <f t="shared" si="619"/>
        <v>0</v>
      </c>
      <c r="CG235" s="2">
        <f t="shared" si="620"/>
        <v>0</v>
      </c>
      <c r="CH235" s="2">
        <f t="shared" si="621"/>
        <v>0</v>
      </c>
      <c r="CI235" s="2">
        <f t="shared" si="622"/>
        <v>0</v>
      </c>
      <c r="CJ235" s="2">
        <f t="shared" si="623"/>
        <v>0</v>
      </c>
      <c r="CK235" s="2">
        <f t="shared" si="624"/>
        <v>0</v>
      </c>
      <c r="CL235" s="2">
        <f t="shared" si="625"/>
        <v>0</v>
      </c>
      <c r="CM235" s="2">
        <f t="shared" si="626"/>
        <v>0</v>
      </c>
      <c r="CN235" s="2">
        <f t="shared" si="627"/>
        <v>0</v>
      </c>
      <c r="CO235" s="2">
        <f t="shared" si="628"/>
        <v>0</v>
      </c>
      <c r="CP235" s="2">
        <f t="shared" si="629"/>
        <v>0</v>
      </c>
      <c r="CQ235" s="2">
        <f t="shared" si="630"/>
        <v>0</v>
      </c>
      <c r="CR235" s="2">
        <f t="shared" si="631"/>
        <v>0</v>
      </c>
      <c r="CS235" s="2">
        <f t="shared" si="632"/>
        <v>0</v>
      </c>
      <c r="CT235" s="2">
        <f t="shared" si="633"/>
        <v>0</v>
      </c>
      <c r="CU235" s="2">
        <f t="shared" si="634"/>
        <v>0</v>
      </c>
      <c r="CV235" s="2">
        <f t="shared" si="635"/>
        <v>0</v>
      </c>
      <c r="CW235" s="2">
        <f t="shared" si="636"/>
        <v>0</v>
      </c>
      <c r="CX235" s="2">
        <f t="shared" si="637"/>
        <v>0</v>
      </c>
      <c r="CY235" s="2">
        <f t="shared" si="638"/>
        <v>0</v>
      </c>
      <c r="CZ235" s="2">
        <f t="shared" si="639"/>
        <v>1</v>
      </c>
    </row>
    <row r="236" spans="1:104" ht="400.2" x14ac:dyDescent="0.3">
      <c r="A236" s="2" t="s">
        <v>1253</v>
      </c>
      <c r="B236" s="2" t="s">
        <v>998</v>
      </c>
      <c r="C236" s="2" t="s">
        <v>889</v>
      </c>
      <c r="D236" s="2" t="s">
        <v>981</v>
      </c>
      <c r="E236" s="2" t="s">
        <v>5</v>
      </c>
      <c r="F236" s="2">
        <f t="shared" si="640"/>
        <v>1</v>
      </c>
      <c r="G236" s="2">
        <f t="shared" si="641"/>
        <v>0</v>
      </c>
      <c r="H236" s="2">
        <f t="shared" si="642"/>
        <v>0</v>
      </c>
      <c r="I236" s="2">
        <f t="shared" si="643"/>
        <v>0</v>
      </c>
      <c r="J236" s="2">
        <f t="shared" si="644"/>
        <v>0</v>
      </c>
      <c r="K236" s="2">
        <f t="shared" si="645"/>
        <v>0</v>
      </c>
      <c r="L236" s="2">
        <f t="shared" si="646"/>
        <v>0</v>
      </c>
      <c r="M236" s="2">
        <f t="shared" si="647"/>
        <v>0</v>
      </c>
      <c r="N236" s="2" t="s">
        <v>1088</v>
      </c>
      <c r="P236" s="2" t="s">
        <v>476</v>
      </c>
      <c r="R236" s="2" t="s">
        <v>897</v>
      </c>
      <c r="S236" s="2" t="s">
        <v>108</v>
      </c>
      <c r="V236" s="2" t="s">
        <v>1239</v>
      </c>
      <c r="W236" s="2" t="s">
        <v>81</v>
      </c>
      <c r="X236" s="2" t="s">
        <v>88</v>
      </c>
      <c r="Y236" s="2">
        <f t="shared" si="584"/>
        <v>1</v>
      </c>
      <c r="Z236" s="2">
        <f t="shared" si="585"/>
        <v>0</v>
      </c>
      <c r="AA236" s="2">
        <f t="shared" si="586"/>
        <v>1</v>
      </c>
      <c r="AB236" s="2">
        <f t="shared" si="587"/>
        <v>0</v>
      </c>
      <c r="AC236" s="2">
        <f t="shared" si="588"/>
        <v>1</v>
      </c>
      <c r="AD236" s="2">
        <f t="shared" si="648"/>
        <v>0</v>
      </c>
      <c r="AE236" s="2">
        <f t="shared" si="589"/>
        <v>1</v>
      </c>
      <c r="AF236" s="2">
        <f t="shared" si="649"/>
        <v>0</v>
      </c>
      <c r="AG236" s="2">
        <f t="shared" si="650"/>
        <v>0</v>
      </c>
      <c r="AH236" s="2">
        <f t="shared" si="651"/>
        <v>0</v>
      </c>
      <c r="AI236" s="2">
        <f t="shared" si="652"/>
        <v>0</v>
      </c>
      <c r="AJ236" s="2">
        <f t="shared" si="653"/>
        <v>0</v>
      </c>
      <c r="AK236" s="2">
        <f t="shared" si="654"/>
        <v>0</v>
      </c>
      <c r="AL236" s="2">
        <f t="shared" si="655"/>
        <v>0</v>
      </c>
      <c r="AM236" s="2">
        <f t="shared" si="656"/>
        <v>0</v>
      </c>
      <c r="AN236" s="2">
        <f t="shared" si="657"/>
        <v>0</v>
      </c>
      <c r="AO236" s="2">
        <f t="shared" si="658"/>
        <v>0</v>
      </c>
      <c r="AP236" s="2">
        <f t="shared" si="659"/>
        <v>0</v>
      </c>
      <c r="AQ236" s="2">
        <f t="shared" si="660"/>
        <v>0</v>
      </c>
      <c r="AR236" s="2">
        <f t="shared" si="661"/>
        <v>0</v>
      </c>
      <c r="AS236" s="2">
        <f t="shared" si="590"/>
        <v>0</v>
      </c>
      <c r="AT236" s="2">
        <f t="shared" si="662"/>
        <v>1</v>
      </c>
      <c r="AU236" s="2">
        <f t="shared" si="663"/>
        <v>0</v>
      </c>
      <c r="AV236" s="2">
        <f t="shared" si="664"/>
        <v>0</v>
      </c>
      <c r="AW236" s="2">
        <f t="shared" si="665"/>
        <v>0</v>
      </c>
      <c r="AX236" s="2">
        <f t="shared" si="666"/>
        <v>0</v>
      </c>
      <c r="AY236" s="2">
        <f t="shared" si="667"/>
        <v>0</v>
      </c>
      <c r="AZ236" s="2">
        <f t="shared" si="668"/>
        <v>0</v>
      </c>
      <c r="BA236" s="2">
        <f t="shared" si="669"/>
        <v>1</v>
      </c>
      <c r="BB236" s="2">
        <f t="shared" si="670"/>
        <v>0</v>
      </c>
      <c r="BC236" s="2">
        <f t="shared" si="671"/>
        <v>0</v>
      </c>
      <c r="BD236" s="2">
        <f t="shared" si="591"/>
        <v>0</v>
      </c>
      <c r="BE236" s="2">
        <f t="shared" si="592"/>
        <v>1</v>
      </c>
      <c r="BF236" s="2">
        <f t="shared" si="593"/>
        <v>1</v>
      </c>
      <c r="BG236" s="2">
        <f t="shared" si="594"/>
        <v>1</v>
      </c>
      <c r="BH236" s="2">
        <f t="shared" si="595"/>
        <v>1</v>
      </c>
      <c r="BI236" s="2">
        <f t="shared" si="596"/>
        <v>0</v>
      </c>
      <c r="BJ236" s="2">
        <f t="shared" si="597"/>
        <v>0</v>
      </c>
      <c r="BK236" s="2">
        <f t="shared" si="598"/>
        <v>1</v>
      </c>
      <c r="BL236" s="2">
        <f t="shared" si="599"/>
        <v>0</v>
      </c>
      <c r="BM236" s="2">
        <f t="shared" si="600"/>
        <v>0</v>
      </c>
      <c r="BN236" s="2">
        <f t="shared" si="601"/>
        <v>0</v>
      </c>
      <c r="BO236" s="2">
        <f t="shared" si="602"/>
        <v>0</v>
      </c>
      <c r="BP236" s="2">
        <f t="shared" si="603"/>
        <v>1</v>
      </c>
      <c r="BQ236" s="2">
        <f t="shared" si="604"/>
        <v>0</v>
      </c>
      <c r="BR236" s="2">
        <f t="shared" si="605"/>
        <v>1</v>
      </c>
      <c r="BS236" s="2">
        <f t="shared" si="606"/>
        <v>1</v>
      </c>
      <c r="BT236" s="2">
        <f t="shared" si="607"/>
        <v>0</v>
      </c>
      <c r="BU236" s="2">
        <f t="shared" si="608"/>
        <v>0</v>
      </c>
      <c r="BV236" s="2">
        <f t="shared" si="609"/>
        <v>0</v>
      </c>
      <c r="BW236" s="2">
        <f t="shared" si="610"/>
        <v>0</v>
      </c>
      <c r="BX236" s="2">
        <f t="shared" si="611"/>
        <v>0</v>
      </c>
      <c r="BY236" s="2">
        <f t="shared" si="612"/>
        <v>0</v>
      </c>
      <c r="BZ236" s="2">
        <f t="shared" si="613"/>
        <v>0</v>
      </c>
      <c r="CA236" s="2">
        <f t="shared" si="614"/>
        <v>0</v>
      </c>
      <c r="CB236" s="2">
        <f t="shared" si="615"/>
        <v>0</v>
      </c>
      <c r="CC236" s="2">
        <f t="shared" si="616"/>
        <v>0</v>
      </c>
      <c r="CD236" s="2">
        <f t="shared" si="617"/>
        <v>0</v>
      </c>
      <c r="CE236" s="2">
        <f t="shared" si="618"/>
        <v>0</v>
      </c>
      <c r="CF236" s="2">
        <f t="shared" si="619"/>
        <v>0</v>
      </c>
      <c r="CG236" s="2">
        <f t="shared" si="620"/>
        <v>0</v>
      </c>
      <c r="CH236" s="2">
        <f t="shared" si="621"/>
        <v>1</v>
      </c>
      <c r="CI236" s="2">
        <f t="shared" si="622"/>
        <v>0</v>
      </c>
      <c r="CJ236" s="2">
        <f t="shared" si="623"/>
        <v>0</v>
      </c>
      <c r="CK236" s="2">
        <f t="shared" si="624"/>
        <v>0</v>
      </c>
      <c r="CL236" s="2">
        <f t="shared" si="625"/>
        <v>1</v>
      </c>
      <c r="CM236" s="2">
        <f t="shared" si="626"/>
        <v>0</v>
      </c>
      <c r="CN236" s="2">
        <f t="shared" si="627"/>
        <v>1</v>
      </c>
      <c r="CO236" s="2">
        <f t="shared" si="628"/>
        <v>0</v>
      </c>
      <c r="CP236" s="2">
        <f t="shared" si="629"/>
        <v>0</v>
      </c>
      <c r="CQ236" s="2">
        <f t="shared" si="630"/>
        <v>0</v>
      </c>
      <c r="CR236" s="2">
        <f t="shared" si="631"/>
        <v>0</v>
      </c>
      <c r="CS236" s="2">
        <f t="shared" si="632"/>
        <v>0</v>
      </c>
      <c r="CT236" s="2">
        <f t="shared" si="633"/>
        <v>0</v>
      </c>
      <c r="CU236" s="2">
        <f t="shared" si="634"/>
        <v>0</v>
      </c>
      <c r="CV236" s="2">
        <f t="shared" si="635"/>
        <v>0</v>
      </c>
      <c r="CW236" s="2">
        <f t="shared" si="636"/>
        <v>0</v>
      </c>
      <c r="CX236" s="2">
        <f t="shared" si="637"/>
        <v>0</v>
      </c>
      <c r="CY236" s="2">
        <f t="shared" si="638"/>
        <v>0</v>
      </c>
      <c r="CZ236" s="2">
        <f t="shared" si="639"/>
        <v>0</v>
      </c>
    </row>
    <row r="237" spans="1:104" ht="96.6" x14ac:dyDescent="0.3">
      <c r="A237" s="2" t="s">
        <v>902</v>
      </c>
      <c r="B237" s="2" t="s">
        <v>999</v>
      </c>
      <c r="C237" s="2" t="s">
        <v>889</v>
      </c>
      <c r="D237" s="2" t="s">
        <v>900</v>
      </c>
      <c r="E237" s="2" t="s">
        <v>5</v>
      </c>
      <c r="F237" s="2">
        <f t="shared" si="640"/>
        <v>1</v>
      </c>
      <c r="G237" s="2">
        <f t="shared" si="641"/>
        <v>0</v>
      </c>
      <c r="H237" s="2">
        <f t="shared" si="642"/>
        <v>0</v>
      </c>
      <c r="I237" s="2">
        <f t="shared" si="643"/>
        <v>0</v>
      </c>
      <c r="J237" s="2">
        <f t="shared" si="644"/>
        <v>0</v>
      </c>
      <c r="K237" s="2">
        <f t="shared" si="645"/>
        <v>0</v>
      </c>
      <c r="L237" s="2">
        <f t="shared" si="646"/>
        <v>0</v>
      </c>
      <c r="M237" s="2">
        <f t="shared" si="647"/>
        <v>0</v>
      </c>
      <c r="N237" s="2" t="s">
        <v>903</v>
      </c>
      <c r="R237" s="2" t="s">
        <v>901</v>
      </c>
      <c r="S237" s="2" t="s">
        <v>63</v>
      </c>
      <c r="T237" s="2" t="s">
        <v>118</v>
      </c>
      <c r="U237" s="2" t="s">
        <v>131</v>
      </c>
      <c r="V237" s="2" t="s">
        <v>1239</v>
      </c>
      <c r="W237" s="2" t="s">
        <v>81</v>
      </c>
      <c r="X237" s="2" t="s">
        <v>88</v>
      </c>
      <c r="Y237" s="2">
        <f t="shared" si="584"/>
        <v>1</v>
      </c>
      <c r="Z237" s="2">
        <f t="shared" si="585"/>
        <v>0</v>
      </c>
      <c r="AA237" s="2">
        <f t="shared" si="586"/>
        <v>0</v>
      </c>
      <c r="AB237" s="2">
        <f t="shared" si="587"/>
        <v>0</v>
      </c>
      <c r="AC237" s="2">
        <f t="shared" si="588"/>
        <v>1</v>
      </c>
      <c r="AD237" s="2">
        <f t="shared" si="648"/>
        <v>1</v>
      </c>
      <c r="AE237" s="2">
        <f t="shared" si="589"/>
        <v>1</v>
      </c>
      <c r="AF237" s="2">
        <f t="shared" si="649"/>
        <v>0</v>
      </c>
      <c r="AG237" s="2">
        <f t="shared" si="650"/>
        <v>1</v>
      </c>
      <c r="AH237" s="2">
        <f t="shared" si="651"/>
        <v>0</v>
      </c>
      <c r="AI237" s="2">
        <f t="shared" si="652"/>
        <v>1</v>
      </c>
      <c r="AJ237" s="2">
        <f t="shared" si="653"/>
        <v>0</v>
      </c>
      <c r="AK237" s="2">
        <f t="shared" si="654"/>
        <v>0</v>
      </c>
      <c r="AL237" s="2">
        <f t="shared" si="655"/>
        <v>0</v>
      </c>
      <c r="AM237" s="2">
        <f t="shared" si="656"/>
        <v>1</v>
      </c>
      <c r="AN237" s="2">
        <f t="shared" si="657"/>
        <v>0</v>
      </c>
      <c r="AO237" s="2">
        <f t="shared" si="658"/>
        <v>0</v>
      </c>
      <c r="AP237" s="2">
        <f t="shared" si="659"/>
        <v>1</v>
      </c>
      <c r="AQ237" s="2">
        <f t="shared" si="660"/>
        <v>0</v>
      </c>
      <c r="AR237" s="2">
        <f t="shared" si="661"/>
        <v>0</v>
      </c>
      <c r="AS237" s="2">
        <f t="shared" si="590"/>
        <v>0</v>
      </c>
      <c r="AT237" s="2">
        <f t="shared" si="662"/>
        <v>1</v>
      </c>
      <c r="AU237" s="2">
        <f t="shared" si="663"/>
        <v>0</v>
      </c>
      <c r="AV237" s="2">
        <f t="shared" si="664"/>
        <v>0</v>
      </c>
      <c r="AW237" s="2">
        <f t="shared" si="665"/>
        <v>0</v>
      </c>
      <c r="AX237" s="2">
        <f t="shared" si="666"/>
        <v>0</v>
      </c>
      <c r="AY237" s="2">
        <f t="shared" si="667"/>
        <v>0</v>
      </c>
      <c r="AZ237" s="2">
        <f t="shared" si="668"/>
        <v>0</v>
      </c>
      <c r="BA237" s="2">
        <f t="shared" si="669"/>
        <v>1</v>
      </c>
      <c r="BB237" s="2">
        <f t="shared" si="670"/>
        <v>0</v>
      </c>
      <c r="BC237" s="2">
        <f t="shared" si="671"/>
        <v>0</v>
      </c>
      <c r="BD237" s="2">
        <f t="shared" si="591"/>
        <v>0</v>
      </c>
      <c r="BE237" s="2">
        <f t="shared" si="592"/>
        <v>0</v>
      </c>
      <c r="BF237" s="2">
        <f t="shared" si="593"/>
        <v>0</v>
      </c>
      <c r="BG237" s="2">
        <f t="shared" si="594"/>
        <v>0</v>
      </c>
      <c r="BH237" s="2">
        <f t="shared" si="595"/>
        <v>1</v>
      </c>
      <c r="BI237" s="2">
        <f t="shared" si="596"/>
        <v>0</v>
      </c>
      <c r="BJ237" s="2">
        <f t="shared" si="597"/>
        <v>0</v>
      </c>
      <c r="BK237" s="2">
        <f t="shared" si="598"/>
        <v>0</v>
      </c>
      <c r="BL237" s="2">
        <f t="shared" si="599"/>
        <v>0</v>
      </c>
      <c r="BM237" s="2">
        <f t="shared" si="600"/>
        <v>0</v>
      </c>
      <c r="BN237" s="2">
        <f t="shared" si="601"/>
        <v>1</v>
      </c>
      <c r="BO237" s="2">
        <f t="shared" si="602"/>
        <v>0</v>
      </c>
      <c r="BP237" s="2">
        <f t="shared" si="603"/>
        <v>0</v>
      </c>
      <c r="BQ237" s="2">
        <f t="shared" si="604"/>
        <v>0</v>
      </c>
      <c r="BR237" s="2">
        <f t="shared" si="605"/>
        <v>0</v>
      </c>
      <c r="BS237" s="2">
        <f t="shared" si="606"/>
        <v>0</v>
      </c>
      <c r="BT237" s="2">
        <f t="shared" si="607"/>
        <v>0</v>
      </c>
      <c r="BU237" s="2">
        <f t="shared" si="608"/>
        <v>0</v>
      </c>
      <c r="BV237" s="2">
        <f t="shared" si="609"/>
        <v>0</v>
      </c>
      <c r="BW237" s="2">
        <f t="shared" si="610"/>
        <v>0</v>
      </c>
      <c r="BX237" s="2">
        <f t="shared" si="611"/>
        <v>0</v>
      </c>
      <c r="BY237" s="2">
        <f t="shared" si="612"/>
        <v>0</v>
      </c>
      <c r="BZ237" s="2">
        <f t="shared" si="613"/>
        <v>0</v>
      </c>
      <c r="CA237" s="2">
        <f t="shared" si="614"/>
        <v>0</v>
      </c>
      <c r="CB237" s="2">
        <f t="shared" si="615"/>
        <v>0</v>
      </c>
      <c r="CC237" s="2">
        <f t="shared" si="616"/>
        <v>0</v>
      </c>
      <c r="CD237" s="2">
        <f t="shared" si="617"/>
        <v>0</v>
      </c>
      <c r="CE237" s="2">
        <f t="shared" si="618"/>
        <v>0</v>
      </c>
      <c r="CF237" s="2">
        <f t="shared" si="619"/>
        <v>0</v>
      </c>
      <c r="CG237" s="2">
        <f t="shared" si="620"/>
        <v>0</v>
      </c>
      <c r="CH237" s="2">
        <f t="shared" si="621"/>
        <v>1</v>
      </c>
      <c r="CI237" s="2">
        <f t="shared" si="622"/>
        <v>0</v>
      </c>
      <c r="CJ237" s="2">
        <f t="shared" si="623"/>
        <v>0</v>
      </c>
      <c r="CK237" s="2">
        <f t="shared" si="624"/>
        <v>1</v>
      </c>
      <c r="CL237" s="2">
        <f t="shared" si="625"/>
        <v>1</v>
      </c>
      <c r="CM237" s="2">
        <f t="shared" si="626"/>
        <v>1</v>
      </c>
      <c r="CN237" s="2">
        <f t="shared" si="627"/>
        <v>0</v>
      </c>
      <c r="CO237" s="2">
        <f t="shared" si="628"/>
        <v>0</v>
      </c>
      <c r="CP237" s="2">
        <f t="shared" si="629"/>
        <v>0</v>
      </c>
      <c r="CQ237" s="2">
        <f t="shared" si="630"/>
        <v>0</v>
      </c>
      <c r="CR237" s="2">
        <f t="shared" si="631"/>
        <v>0</v>
      </c>
      <c r="CS237" s="2">
        <f t="shared" si="632"/>
        <v>0</v>
      </c>
      <c r="CT237" s="2">
        <f t="shared" si="633"/>
        <v>0</v>
      </c>
      <c r="CU237" s="2">
        <f t="shared" si="634"/>
        <v>0</v>
      </c>
      <c r="CV237" s="2">
        <f t="shared" si="635"/>
        <v>0</v>
      </c>
      <c r="CW237" s="2">
        <f t="shared" si="636"/>
        <v>0</v>
      </c>
      <c r="CX237" s="2">
        <f t="shared" si="637"/>
        <v>0</v>
      </c>
      <c r="CY237" s="2">
        <f t="shared" si="638"/>
        <v>0</v>
      </c>
      <c r="CZ237" s="2">
        <f t="shared" si="639"/>
        <v>0</v>
      </c>
    </row>
    <row r="238" spans="1:104" ht="82.8" x14ac:dyDescent="0.3">
      <c r="A238" s="2" t="s">
        <v>905</v>
      </c>
      <c r="B238" s="2" t="s">
        <v>1000</v>
      </c>
      <c r="C238" s="2" t="s">
        <v>889</v>
      </c>
      <c r="D238" s="2" t="s">
        <v>906</v>
      </c>
      <c r="E238" s="2" t="s">
        <v>5</v>
      </c>
      <c r="F238" s="2">
        <f t="shared" ref="F238:F261" si="672">IF(ISNUMBER(SEARCH("Energy", E238)), 1, 0)</f>
        <v>1</v>
      </c>
      <c r="G238" s="2">
        <f t="shared" ref="G238:G261" si="673">IF(ISNUMBER(SEARCH("Housing", E238)), 1, 0)</f>
        <v>0</v>
      </c>
      <c r="H238" s="2">
        <f t="shared" ref="H238:H261" si="674">IF(ISNUMBER(SEARCH("Mobility", E238)), 1, 0)</f>
        <v>0</v>
      </c>
      <c r="I238" s="2">
        <f t="shared" ref="I238:I261" si="675">IF(ISNUMBER(SEARCH("Industry", E238)), 1, 0)</f>
        <v>0</v>
      </c>
      <c r="J238" s="2">
        <f t="shared" ref="J238:J261" si="676">IF(ISNUMBER(SEARCH("Agri", E238)), 1, 0)</f>
        <v>0</v>
      </c>
      <c r="K238" s="2">
        <f t="shared" ref="K238:K261" si="677">IF(ISNUMBER(SEARCH("LULUCF", E238)), 1, 0)</f>
        <v>0</v>
      </c>
      <c r="L238" s="2">
        <f t="shared" ref="L238:L261" si="678">IF(OR(ISNUMBER(SEARCH("Waste", E238)), ISNUMBER(SEARCH("Other", E238))), 1, 0)</f>
        <v>0</v>
      </c>
      <c r="M238" s="2">
        <f t="shared" ref="M238:M261" si="679">IF(ISNUMBER(SEARCH("Cross", E238)), 1, 0)</f>
        <v>0</v>
      </c>
      <c r="N238" s="2" t="s">
        <v>43</v>
      </c>
      <c r="Q238" s="2" t="s">
        <v>1036</v>
      </c>
      <c r="R238" s="2" t="s">
        <v>904</v>
      </c>
      <c r="S238" s="2" t="s">
        <v>63</v>
      </c>
      <c r="T238" s="2" t="s">
        <v>68</v>
      </c>
      <c r="U238" s="2" t="s">
        <v>74</v>
      </c>
      <c r="V238" s="2" t="s">
        <v>1239</v>
      </c>
      <c r="W238" s="2" t="s">
        <v>81</v>
      </c>
      <c r="X238" s="2" t="s">
        <v>87</v>
      </c>
      <c r="Y238" s="2">
        <f t="shared" si="584"/>
        <v>1</v>
      </c>
      <c r="Z238" s="2">
        <f t="shared" si="585"/>
        <v>0</v>
      </c>
      <c r="AA238" s="2">
        <f t="shared" si="586"/>
        <v>0</v>
      </c>
      <c r="AB238" s="2">
        <f t="shared" si="587"/>
        <v>1</v>
      </c>
      <c r="AC238" s="2">
        <f t="shared" si="588"/>
        <v>1</v>
      </c>
      <c r="AD238" s="2">
        <f t="shared" ref="AD238:AD261" si="680">IF(S238="Direct", 1, 0)</f>
        <v>1</v>
      </c>
      <c r="AE238" s="2">
        <f t="shared" si="589"/>
        <v>1</v>
      </c>
      <c r="AF238" s="2">
        <f t="shared" ref="AF238:AF261" si="681">IF(ISNUMBER(SEARCH("Population", T238)), 1, 0)</f>
        <v>0</v>
      </c>
      <c r="AG238" s="2">
        <f t="shared" ref="AG238:AG261" si="682">IF(ISNUMBER(SEARCH("Sufficiency", T238)), 1, 0)</f>
        <v>0</v>
      </c>
      <c r="AH238" s="2">
        <f t="shared" ref="AH238:AH261" si="683">IF(ISNUMBER(SEARCH("Efficiency", T238)), 1, 0)</f>
        <v>0</v>
      </c>
      <c r="AI238" s="2">
        <f t="shared" ref="AI238:AI261" si="684">IF(ISNUMBER(SEARCH("Consistency", T238)), 1, 0)</f>
        <v>1</v>
      </c>
      <c r="AJ238" s="2">
        <f t="shared" ref="AJ238:AJ261" si="685">IF(ISNUMBER(SEARCH("Regeneration", T238)), 1, 0)</f>
        <v>0</v>
      </c>
      <c r="AK238" s="2">
        <f t="shared" ref="AK238:AK261" si="686">IF(ISNUMBER(SEARCH("Population", U238)), 1, 0)</f>
        <v>0</v>
      </c>
      <c r="AL238" s="2">
        <f t="shared" ref="AL238:AL261" si="687">IF(ISNUMBER(SEARCH("targeted", U238)), 1, 0)</f>
        <v>0</v>
      </c>
      <c r="AM238" s="2">
        <f t="shared" ref="AM238:AM261" si="688">IF(ISNUMBER(SEARCH("direct", U238)), 1, 0)</f>
        <v>0</v>
      </c>
      <c r="AN238" s="2">
        <f t="shared" ref="AN238:AN261" si="689">IF(ISNUMBER(SEARCH("mediated", U238)), 1, 0)</f>
        <v>0</v>
      </c>
      <c r="AO238" s="2">
        <f t="shared" ref="AO238:AO261" si="690">IF(ISNUMBER(SEARCH("equalization", U238)), 1, 0)</f>
        <v>0</v>
      </c>
      <c r="AP238" s="2">
        <f t="shared" ref="AP238:AP261" si="691">IF(ISNUMBER(SEARCH("eco-efficiency", U238)), 1, 0)</f>
        <v>1</v>
      </c>
      <c r="AQ238" s="2">
        <f t="shared" ref="AQ238:AQ261" si="692">IF(ISNUMBER(SEARCH("impact", U238)), 1, 0)</f>
        <v>0</v>
      </c>
      <c r="AR238" s="2">
        <f t="shared" ref="AR238:AR261" si="693">IF(ISNUMBER(SEARCH("goals", W238)), 1, 0)</f>
        <v>0</v>
      </c>
      <c r="AS238" s="2">
        <f t="shared" si="590"/>
        <v>0</v>
      </c>
      <c r="AT238" s="2">
        <f t="shared" ref="AT238:AT261" si="694">IF(ISNUMBER(SEARCH("structural change", W238)), 1, 0)</f>
        <v>1</v>
      </c>
      <c r="AU238" s="2">
        <f t="shared" ref="AU238:AU261" si="695">IF(ISNUMBER(SEARCH("transfer of responsibility", X238)), 1, 0)</f>
        <v>0</v>
      </c>
      <c r="AV238" s="2">
        <f t="shared" ref="AV238:AV261" si="696">IF(ISNUMBER(SEARCH("international competition", X238)), 1, 0)</f>
        <v>0</v>
      </c>
      <c r="AW238" s="2">
        <f t="shared" ref="AW238:AW261" si="697">IF(ISNUMBER(SEARCH("legal form", X238)), 1, 0)</f>
        <v>0</v>
      </c>
      <c r="AX238" s="2">
        <f t="shared" ref="AX238:AX261" si="698">IF(ISNUMBER(SEARCH("infrastructure", X238)), 1, 0)</f>
        <v>0</v>
      </c>
      <c r="AY238" s="2">
        <f t="shared" ref="AY238:AY261" si="699">IF(ISNUMBER(SEARCH("property", X238)), 1, 0)</f>
        <v>0</v>
      </c>
      <c r="AZ238" s="2">
        <f t="shared" ref="AZ238:AZ261" si="700">IF(ISNUMBER(SEARCH("markets", X238)), 1, 0)</f>
        <v>1</v>
      </c>
      <c r="BA238" s="2">
        <f t="shared" ref="BA238:BA261" si="701">IF(ISNUMBER(SEARCH("Transformation governance", X238)), 1, 0)</f>
        <v>0</v>
      </c>
      <c r="BB238" s="2">
        <f t="shared" ref="BB238:BB261" si="702">IF(ISNUMBER(SEARCH("growth", X238)), 1, 0)</f>
        <v>0</v>
      </c>
      <c r="BC238" s="2">
        <f t="shared" ref="BC238:BC261" si="703">IF(ISNUMBER(SEARCH("Financ", X238)), 1, 0)</f>
        <v>0</v>
      </c>
      <c r="BD238" s="2">
        <f t="shared" si="591"/>
        <v>0</v>
      </c>
      <c r="BE238" s="2">
        <f t="shared" si="592"/>
        <v>0</v>
      </c>
      <c r="BF238" s="2">
        <f t="shared" si="593"/>
        <v>0</v>
      </c>
      <c r="BG238" s="2">
        <f t="shared" si="594"/>
        <v>1</v>
      </c>
      <c r="BH238" s="2">
        <f t="shared" si="595"/>
        <v>0</v>
      </c>
      <c r="BI238" s="2">
        <f t="shared" si="596"/>
        <v>0</v>
      </c>
      <c r="BJ238" s="2">
        <f t="shared" si="597"/>
        <v>0</v>
      </c>
      <c r="BK238" s="2">
        <f t="shared" si="598"/>
        <v>0</v>
      </c>
      <c r="BL238" s="2">
        <f t="shared" si="599"/>
        <v>0</v>
      </c>
      <c r="BM238" s="2">
        <f t="shared" si="600"/>
        <v>0</v>
      </c>
      <c r="BN238" s="2">
        <f t="shared" si="601"/>
        <v>0</v>
      </c>
      <c r="BO238" s="2">
        <f t="shared" si="602"/>
        <v>0</v>
      </c>
      <c r="BP238" s="2">
        <f t="shared" si="603"/>
        <v>0</v>
      </c>
      <c r="BQ238" s="2">
        <f t="shared" si="604"/>
        <v>0</v>
      </c>
      <c r="BR238" s="2">
        <f t="shared" si="605"/>
        <v>0</v>
      </c>
      <c r="BS238" s="2">
        <f t="shared" si="606"/>
        <v>0</v>
      </c>
      <c r="BT238" s="2">
        <f t="shared" si="607"/>
        <v>0</v>
      </c>
      <c r="BU238" s="2">
        <f t="shared" si="608"/>
        <v>0</v>
      </c>
      <c r="BV238" s="2">
        <f t="shared" si="609"/>
        <v>0</v>
      </c>
      <c r="BW238" s="2">
        <f t="shared" si="610"/>
        <v>0</v>
      </c>
      <c r="BX238" s="2">
        <f t="shared" si="611"/>
        <v>0</v>
      </c>
      <c r="BY238" s="2">
        <f t="shared" si="612"/>
        <v>1</v>
      </c>
      <c r="BZ238" s="2">
        <f t="shared" si="613"/>
        <v>0</v>
      </c>
      <c r="CA238" s="2">
        <f t="shared" si="614"/>
        <v>0</v>
      </c>
      <c r="CB238" s="2">
        <f t="shared" si="615"/>
        <v>0</v>
      </c>
      <c r="CC238" s="2">
        <f t="shared" si="616"/>
        <v>0</v>
      </c>
      <c r="CD238" s="2">
        <f t="shared" si="617"/>
        <v>0</v>
      </c>
      <c r="CE238" s="2">
        <f t="shared" si="618"/>
        <v>0</v>
      </c>
      <c r="CF238" s="2">
        <f t="shared" si="619"/>
        <v>0</v>
      </c>
      <c r="CG238" s="2">
        <f t="shared" si="620"/>
        <v>0</v>
      </c>
      <c r="CH238" s="2">
        <f t="shared" si="621"/>
        <v>1</v>
      </c>
      <c r="CI238" s="2">
        <f t="shared" si="622"/>
        <v>0</v>
      </c>
      <c r="CJ238" s="2">
        <f t="shared" si="623"/>
        <v>0</v>
      </c>
      <c r="CK238" s="2">
        <f t="shared" si="624"/>
        <v>0</v>
      </c>
      <c r="CL238" s="2">
        <f t="shared" si="625"/>
        <v>1</v>
      </c>
      <c r="CM238" s="2">
        <f t="shared" si="626"/>
        <v>0</v>
      </c>
      <c r="CN238" s="2">
        <f t="shared" si="627"/>
        <v>1</v>
      </c>
      <c r="CO238" s="2">
        <f t="shared" si="628"/>
        <v>0</v>
      </c>
      <c r="CP238" s="2">
        <f t="shared" si="629"/>
        <v>0</v>
      </c>
      <c r="CQ238" s="2">
        <f t="shared" si="630"/>
        <v>0</v>
      </c>
      <c r="CR238" s="2">
        <f t="shared" si="631"/>
        <v>0</v>
      </c>
      <c r="CS238" s="2">
        <f t="shared" si="632"/>
        <v>0</v>
      </c>
      <c r="CT238" s="2">
        <f t="shared" si="633"/>
        <v>0</v>
      </c>
      <c r="CU238" s="2">
        <f t="shared" si="634"/>
        <v>0</v>
      </c>
      <c r="CV238" s="2">
        <f t="shared" si="635"/>
        <v>0</v>
      </c>
      <c r="CW238" s="2">
        <f t="shared" si="636"/>
        <v>0</v>
      </c>
      <c r="CX238" s="2">
        <f t="shared" si="637"/>
        <v>0</v>
      </c>
      <c r="CY238" s="2">
        <f t="shared" si="638"/>
        <v>0</v>
      </c>
      <c r="CZ238" s="2">
        <f t="shared" si="639"/>
        <v>0</v>
      </c>
    </row>
    <row r="239" spans="1:104" ht="69" x14ac:dyDescent="0.3">
      <c r="A239" s="2" t="s">
        <v>907</v>
      </c>
      <c r="B239" s="2" t="s">
        <v>1001</v>
      </c>
      <c r="C239" s="2" t="s">
        <v>889</v>
      </c>
      <c r="D239" s="2" t="s">
        <v>908</v>
      </c>
      <c r="E239" s="2" t="s">
        <v>5</v>
      </c>
      <c r="F239" s="2">
        <f t="shared" si="672"/>
        <v>1</v>
      </c>
      <c r="G239" s="2">
        <f t="shared" si="673"/>
        <v>0</v>
      </c>
      <c r="H239" s="2">
        <f t="shared" si="674"/>
        <v>0</v>
      </c>
      <c r="I239" s="2">
        <f t="shared" si="675"/>
        <v>0</v>
      </c>
      <c r="J239" s="2">
        <f t="shared" si="676"/>
        <v>0</v>
      </c>
      <c r="K239" s="2">
        <f t="shared" si="677"/>
        <v>0</v>
      </c>
      <c r="L239" s="2">
        <f t="shared" si="678"/>
        <v>0</v>
      </c>
      <c r="M239" s="2">
        <f t="shared" si="679"/>
        <v>0</v>
      </c>
      <c r="N239" s="2" t="s">
        <v>44</v>
      </c>
      <c r="R239" s="2" t="s">
        <v>39</v>
      </c>
      <c r="S239" s="2" t="s">
        <v>63</v>
      </c>
      <c r="T239" s="2" t="s">
        <v>68</v>
      </c>
      <c r="U239" s="2" t="s">
        <v>131</v>
      </c>
      <c r="V239" s="2" t="s">
        <v>1239</v>
      </c>
      <c r="W239" s="2" t="s">
        <v>81</v>
      </c>
      <c r="X239" s="2" t="s">
        <v>88</v>
      </c>
      <c r="Y239" s="2">
        <f t="shared" si="584"/>
        <v>1</v>
      </c>
      <c r="Z239" s="2">
        <f t="shared" si="585"/>
        <v>0</v>
      </c>
      <c r="AA239" s="2">
        <f t="shared" si="586"/>
        <v>0</v>
      </c>
      <c r="AB239" s="2">
        <f t="shared" si="587"/>
        <v>0</v>
      </c>
      <c r="AC239" s="2">
        <f t="shared" si="588"/>
        <v>1</v>
      </c>
      <c r="AD239" s="2">
        <f t="shared" si="680"/>
        <v>1</v>
      </c>
      <c r="AE239" s="2">
        <f t="shared" si="589"/>
        <v>1</v>
      </c>
      <c r="AF239" s="2">
        <f t="shared" si="681"/>
        <v>0</v>
      </c>
      <c r="AG239" s="2">
        <f t="shared" si="682"/>
        <v>0</v>
      </c>
      <c r="AH239" s="2">
        <f t="shared" si="683"/>
        <v>0</v>
      </c>
      <c r="AI239" s="2">
        <f t="shared" si="684"/>
        <v>1</v>
      </c>
      <c r="AJ239" s="2">
        <f t="shared" si="685"/>
        <v>0</v>
      </c>
      <c r="AK239" s="2">
        <f t="shared" si="686"/>
        <v>0</v>
      </c>
      <c r="AL239" s="2">
        <f t="shared" si="687"/>
        <v>0</v>
      </c>
      <c r="AM239" s="2">
        <f t="shared" si="688"/>
        <v>1</v>
      </c>
      <c r="AN239" s="2">
        <f t="shared" si="689"/>
        <v>0</v>
      </c>
      <c r="AO239" s="2">
        <f t="shared" si="690"/>
        <v>0</v>
      </c>
      <c r="AP239" s="2">
        <f t="shared" si="691"/>
        <v>1</v>
      </c>
      <c r="AQ239" s="2">
        <f t="shared" si="692"/>
        <v>0</v>
      </c>
      <c r="AR239" s="2">
        <f t="shared" si="693"/>
        <v>0</v>
      </c>
      <c r="AS239" s="2">
        <f t="shared" si="590"/>
        <v>0</v>
      </c>
      <c r="AT239" s="2">
        <f t="shared" si="694"/>
        <v>1</v>
      </c>
      <c r="AU239" s="2">
        <f t="shared" si="695"/>
        <v>0</v>
      </c>
      <c r="AV239" s="2">
        <f t="shared" si="696"/>
        <v>0</v>
      </c>
      <c r="AW239" s="2">
        <f t="shared" si="697"/>
        <v>0</v>
      </c>
      <c r="AX239" s="2">
        <f t="shared" si="698"/>
        <v>0</v>
      </c>
      <c r="AY239" s="2">
        <f t="shared" si="699"/>
        <v>0</v>
      </c>
      <c r="AZ239" s="2">
        <f t="shared" si="700"/>
        <v>0</v>
      </c>
      <c r="BA239" s="2">
        <f t="shared" si="701"/>
        <v>1</v>
      </c>
      <c r="BB239" s="2">
        <f t="shared" si="702"/>
        <v>0</v>
      </c>
      <c r="BC239" s="2">
        <f t="shared" si="703"/>
        <v>0</v>
      </c>
      <c r="BD239" s="2">
        <f t="shared" si="591"/>
        <v>0</v>
      </c>
      <c r="BE239" s="2">
        <f t="shared" si="592"/>
        <v>0</v>
      </c>
      <c r="BF239" s="2">
        <f t="shared" si="593"/>
        <v>0</v>
      </c>
      <c r="BG239" s="2">
        <f t="shared" si="594"/>
        <v>0</v>
      </c>
      <c r="BH239" s="2">
        <f t="shared" si="595"/>
        <v>1</v>
      </c>
      <c r="BI239" s="2">
        <f t="shared" si="596"/>
        <v>0</v>
      </c>
      <c r="BJ239" s="2">
        <f t="shared" si="597"/>
        <v>0</v>
      </c>
      <c r="BK239" s="2">
        <f t="shared" si="598"/>
        <v>0</v>
      </c>
      <c r="BL239" s="2">
        <f t="shared" si="599"/>
        <v>0</v>
      </c>
      <c r="BM239" s="2">
        <f t="shared" si="600"/>
        <v>0</v>
      </c>
      <c r="BN239" s="2">
        <f t="shared" si="601"/>
        <v>0</v>
      </c>
      <c r="BO239" s="2">
        <f t="shared" si="602"/>
        <v>0</v>
      </c>
      <c r="BP239" s="2">
        <f t="shared" si="603"/>
        <v>0</v>
      </c>
      <c r="BQ239" s="2">
        <f t="shared" si="604"/>
        <v>0</v>
      </c>
      <c r="BR239" s="2">
        <f t="shared" si="605"/>
        <v>0</v>
      </c>
      <c r="BS239" s="2">
        <f t="shared" si="606"/>
        <v>0</v>
      </c>
      <c r="BT239" s="2">
        <f t="shared" si="607"/>
        <v>0</v>
      </c>
      <c r="BU239" s="2">
        <f t="shared" si="608"/>
        <v>0</v>
      </c>
      <c r="BV239" s="2">
        <f t="shared" si="609"/>
        <v>0</v>
      </c>
      <c r="BW239" s="2">
        <f t="shared" si="610"/>
        <v>0</v>
      </c>
      <c r="BX239" s="2">
        <f t="shared" si="611"/>
        <v>0</v>
      </c>
      <c r="BY239" s="2">
        <f t="shared" si="612"/>
        <v>0</v>
      </c>
      <c r="BZ239" s="2">
        <f t="shared" si="613"/>
        <v>0</v>
      </c>
      <c r="CA239" s="2">
        <f t="shared" si="614"/>
        <v>0</v>
      </c>
      <c r="CB239" s="2">
        <f t="shared" si="615"/>
        <v>0</v>
      </c>
      <c r="CC239" s="2">
        <f t="shared" si="616"/>
        <v>0</v>
      </c>
      <c r="CD239" s="2">
        <f t="shared" si="617"/>
        <v>0</v>
      </c>
      <c r="CE239" s="2">
        <f t="shared" si="618"/>
        <v>0</v>
      </c>
      <c r="CF239" s="2">
        <f t="shared" si="619"/>
        <v>0</v>
      </c>
      <c r="CG239" s="2">
        <f t="shared" si="620"/>
        <v>0</v>
      </c>
      <c r="CH239" s="2">
        <f t="shared" si="621"/>
        <v>0</v>
      </c>
      <c r="CI239" s="2">
        <f t="shared" si="622"/>
        <v>0</v>
      </c>
      <c r="CJ239" s="2">
        <f t="shared" si="623"/>
        <v>0</v>
      </c>
      <c r="CK239" s="2">
        <f t="shared" si="624"/>
        <v>0</v>
      </c>
      <c r="CL239" s="2">
        <f t="shared" si="625"/>
        <v>0</v>
      </c>
      <c r="CM239" s="2">
        <f t="shared" si="626"/>
        <v>0</v>
      </c>
      <c r="CN239" s="2">
        <f t="shared" si="627"/>
        <v>0</v>
      </c>
      <c r="CO239" s="2">
        <f t="shared" si="628"/>
        <v>0</v>
      </c>
      <c r="CP239" s="2">
        <f t="shared" si="629"/>
        <v>0</v>
      </c>
      <c r="CQ239" s="2">
        <f t="shared" si="630"/>
        <v>0</v>
      </c>
      <c r="CR239" s="2">
        <f t="shared" si="631"/>
        <v>0</v>
      </c>
      <c r="CS239" s="2">
        <f t="shared" si="632"/>
        <v>0</v>
      </c>
      <c r="CT239" s="2">
        <f t="shared" si="633"/>
        <v>0</v>
      </c>
      <c r="CU239" s="2">
        <f t="shared" si="634"/>
        <v>0</v>
      </c>
      <c r="CV239" s="2">
        <f t="shared" si="635"/>
        <v>0</v>
      </c>
      <c r="CW239" s="2">
        <f t="shared" si="636"/>
        <v>0</v>
      </c>
      <c r="CX239" s="2">
        <f t="shared" si="637"/>
        <v>0</v>
      </c>
      <c r="CY239" s="2">
        <f t="shared" si="638"/>
        <v>0</v>
      </c>
      <c r="CZ239" s="2">
        <f t="shared" si="639"/>
        <v>1</v>
      </c>
    </row>
    <row r="240" spans="1:104" ht="207" x14ac:dyDescent="0.3">
      <c r="A240" s="2" t="s">
        <v>912</v>
      </c>
      <c r="B240" s="2" t="s">
        <v>1002</v>
      </c>
      <c r="C240" s="2" t="s">
        <v>889</v>
      </c>
      <c r="D240" s="2" t="s">
        <v>911</v>
      </c>
      <c r="E240" s="2" t="s">
        <v>5</v>
      </c>
      <c r="F240" s="2">
        <f t="shared" si="672"/>
        <v>1</v>
      </c>
      <c r="G240" s="2">
        <f t="shared" si="673"/>
        <v>0</v>
      </c>
      <c r="H240" s="2">
        <f t="shared" si="674"/>
        <v>0</v>
      </c>
      <c r="I240" s="2">
        <f t="shared" si="675"/>
        <v>0</v>
      </c>
      <c r="J240" s="2">
        <f t="shared" si="676"/>
        <v>0</v>
      </c>
      <c r="K240" s="2">
        <f t="shared" si="677"/>
        <v>0</v>
      </c>
      <c r="L240" s="2">
        <f t="shared" si="678"/>
        <v>0</v>
      </c>
      <c r="M240" s="2">
        <f t="shared" si="679"/>
        <v>0</v>
      </c>
      <c r="N240" s="2" t="s">
        <v>44</v>
      </c>
      <c r="O240" s="2" t="s">
        <v>26</v>
      </c>
      <c r="P240" s="2" t="s">
        <v>476</v>
      </c>
      <c r="R240" s="2" t="s">
        <v>970</v>
      </c>
      <c r="S240" s="2" t="s">
        <v>63</v>
      </c>
      <c r="T240" s="2" t="s">
        <v>68</v>
      </c>
      <c r="U240" s="2" t="s">
        <v>131</v>
      </c>
      <c r="V240" s="2" t="s">
        <v>1239</v>
      </c>
      <c r="W240" s="2" t="s">
        <v>81</v>
      </c>
      <c r="X240" s="2" t="s">
        <v>90</v>
      </c>
      <c r="Y240" s="2">
        <f t="shared" si="584"/>
        <v>1</v>
      </c>
      <c r="Z240" s="2">
        <f t="shared" si="585"/>
        <v>1</v>
      </c>
      <c r="AA240" s="2">
        <f t="shared" si="586"/>
        <v>1</v>
      </c>
      <c r="AB240" s="2">
        <f t="shared" si="587"/>
        <v>0</v>
      </c>
      <c r="AC240" s="2">
        <f t="shared" si="588"/>
        <v>1</v>
      </c>
      <c r="AD240" s="2">
        <f t="shared" si="680"/>
        <v>1</v>
      </c>
      <c r="AE240" s="2">
        <f t="shared" si="589"/>
        <v>1</v>
      </c>
      <c r="AF240" s="2">
        <f t="shared" si="681"/>
        <v>0</v>
      </c>
      <c r="AG240" s="2">
        <f t="shared" si="682"/>
        <v>0</v>
      </c>
      <c r="AH240" s="2">
        <f t="shared" si="683"/>
        <v>0</v>
      </c>
      <c r="AI240" s="2">
        <f t="shared" si="684"/>
        <v>1</v>
      </c>
      <c r="AJ240" s="2">
        <f t="shared" si="685"/>
        <v>0</v>
      </c>
      <c r="AK240" s="2">
        <f t="shared" si="686"/>
        <v>0</v>
      </c>
      <c r="AL240" s="2">
        <f t="shared" si="687"/>
        <v>0</v>
      </c>
      <c r="AM240" s="2">
        <f t="shared" si="688"/>
        <v>1</v>
      </c>
      <c r="AN240" s="2">
        <f t="shared" si="689"/>
        <v>0</v>
      </c>
      <c r="AO240" s="2">
        <f t="shared" si="690"/>
        <v>0</v>
      </c>
      <c r="AP240" s="2">
        <f t="shared" si="691"/>
        <v>1</v>
      </c>
      <c r="AQ240" s="2">
        <f t="shared" si="692"/>
        <v>0</v>
      </c>
      <c r="AR240" s="2">
        <f t="shared" si="693"/>
        <v>0</v>
      </c>
      <c r="AS240" s="2">
        <f t="shared" si="590"/>
        <v>0</v>
      </c>
      <c r="AT240" s="2">
        <f t="shared" si="694"/>
        <v>1</v>
      </c>
      <c r="AU240" s="2">
        <f t="shared" si="695"/>
        <v>0</v>
      </c>
      <c r="AV240" s="2">
        <f t="shared" si="696"/>
        <v>0</v>
      </c>
      <c r="AW240" s="2">
        <f t="shared" si="697"/>
        <v>0</v>
      </c>
      <c r="AX240" s="2">
        <f t="shared" si="698"/>
        <v>1</v>
      </c>
      <c r="AY240" s="2">
        <f t="shared" si="699"/>
        <v>0</v>
      </c>
      <c r="AZ240" s="2">
        <f t="shared" si="700"/>
        <v>0</v>
      </c>
      <c r="BA240" s="2">
        <f t="shared" si="701"/>
        <v>0</v>
      </c>
      <c r="BB240" s="2">
        <f t="shared" si="702"/>
        <v>0</v>
      </c>
      <c r="BC240" s="2">
        <f t="shared" si="703"/>
        <v>0</v>
      </c>
      <c r="BD240" s="2">
        <f t="shared" si="591"/>
        <v>0</v>
      </c>
      <c r="BE240" s="2">
        <f t="shared" si="592"/>
        <v>0</v>
      </c>
      <c r="BF240" s="2">
        <f t="shared" si="593"/>
        <v>0</v>
      </c>
      <c r="BG240" s="2">
        <f t="shared" si="594"/>
        <v>0</v>
      </c>
      <c r="BH240" s="2">
        <f t="shared" si="595"/>
        <v>1</v>
      </c>
      <c r="BI240" s="2">
        <f t="shared" si="596"/>
        <v>0</v>
      </c>
      <c r="BJ240" s="2">
        <f t="shared" si="597"/>
        <v>0</v>
      </c>
      <c r="BK240" s="2">
        <f t="shared" si="598"/>
        <v>0</v>
      </c>
      <c r="BL240" s="2">
        <f t="shared" si="599"/>
        <v>0</v>
      </c>
      <c r="BM240" s="2">
        <f t="shared" si="600"/>
        <v>0</v>
      </c>
      <c r="BN240" s="2">
        <f t="shared" si="601"/>
        <v>0</v>
      </c>
      <c r="BO240" s="2">
        <f t="shared" si="602"/>
        <v>0</v>
      </c>
      <c r="BP240" s="2">
        <f t="shared" si="603"/>
        <v>0</v>
      </c>
      <c r="BQ240" s="2">
        <f t="shared" si="604"/>
        <v>0</v>
      </c>
      <c r="BR240" s="2">
        <f t="shared" si="605"/>
        <v>1</v>
      </c>
      <c r="BS240" s="2">
        <f t="shared" si="606"/>
        <v>1</v>
      </c>
      <c r="BT240" s="2">
        <f t="shared" si="607"/>
        <v>0</v>
      </c>
      <c r="BU240" s="2">
        <f t="shared" si="608"/>
        <v>0</v>
      </c>
      <c r="BV240" s="2">
        <f t="shared" si="609"/>
        <v>0</v>
      </c>
      <c r="BW240" s="2">
        <f t="shared" si="610"/>
        <v>0</v>
      </c>
      <c r="BX240" s="2">
        <f t="shared" si="611"/>
        <v>0</v>
      </c>
      <c r="BY240" s="2">
        <f t="shared" si="612"/>
        <v>0</v>
      </c>
      <c r="BZ240" s="2">
        <f t="shared" si="613"/>
        <v>0</v>
      </c>
      <c r="CA240" s="2">
        <f t="shared" si="614"/>
        <v>0</v>
      </c>
      <c r="CB240" s="2">
        <f t="shared" si="615"/>
        <v>0</v>
      </c>
      <c r="CC240" s="2">
        <f t="shared" si="616"/>
        <v>0</v>
      </c>
      <c r="CD240" s="2">
        <f t="shared" si="617"/>
        <v>0</v>
      </c>
      <c r="CE240" s="2">
        <f t="shared" si="618"/>
        <v>0</v>
      </c>
      <c r="CF240" s="2">
        <f t="shared" si="619"/>
        <v>1</v>
      </c>
      <c r="CG240" s="2">
        <f t="shared" si="620"/>
        <v>0</v>
      </c>
      <c r="CH240" s="2">
        <f t="shared" si="621"/>
        <v>1</v>
      </c>
      <c r="CI240" s="2">
        <f t="shared" si="622"/>
        <v>0</v>
      </c>
      <c r="CJ240" s="2">
        <f t="shared" si="623"/>
        <v>0</v>
      </c>
      <c r="CK240" s="2">
        <f t="shared" si="624"/>
        <v>0</v>
      </c>
      <c r="CL240" s="2">
        <f t="shared" si="625"/>
        <v>1</v>
      </c>
      <c r="CM240" s="2">
        <f t="shared" si="626"/>
        <v>1</v>
      </c>
      <c r="CN240" s="2">
        <f t="shared" si="627"/>
        <v>1</v>
      </c>
      <c r="CO240" s="2">
        <f t="shared" si="628"/>
        <v>0</v>
      </c>
      <c r="CP240" s="2">
        <f t="shared" si="629"/>
        <v>0</v>
      </c>
      <c r="CQ240" s="2">
        <f t="shared" si="630"/>
        <v>0</v>
      </c>
      <c r="CR240" s="2">
        <f t="shared" si="631"/>
        <v>0</v>
      </c>
      <c r="CS240" s="2">
        <f t="shared" si="632"/>
        <v>0</v>
      </c>
      <c r="CT240" s="2">
        <f t="shared" si="633"/>
        <v>0</v>
      </c>
      <c r="CU240" s="2">
        <f t="shared" si="634"/>
        <v>0</v>
      </c>
      <c r="CV240" s="2">
        <f t="shared" si="635"/>
        <v>0</v>
      </c>
      <c r="CW240" s="2">
        <f t="shared" si="636"/>
        <v>1</v>
      </c>
      <c r="CX240" s="2">
        <f t="shared" si="637"/>
        <v>0</v>
      </c>
      <c r="CY240" s="2">
        <f t="shared" si="638"/>
        <v>1</v>
      </c>
      <c r="CZ240" s="2">
        <f t="shared" si="639"/>
        <v>0</v>
      </c>
    </row>
    <row r="241" spans="1:104" ht="331.2" x14ac:dyDescent="0.3">
      <c r="A241" s="2" t="s">
        <v>990</v>
      </c>
      <c r="B241" s="2" t="s">
        <v>1003</v>
      </c>
      <c r="C241" s="2" t="s">
        <v>889</v>
      </c>
      <c r="D241" s="2" t="s">
        <v>991</v>
      </c>
      <c r="E241" s="2" t="s">
        <v>5</v>
      </c>
      <c r="F241" s="2">
        <f t="shared" si="672"/>
        <v>1</v>
      </c>
      <c r="G241" s="2">
        <f t="shared" si="673"/>
        <v>0</v>
      </c>
      <c r="H241" s="2">
        <f t="shared" si="674"/>
        <v>0</v>
      </c>
      <c r="I241" s="2">
        <f t="shared" si="675"/>
        <v>0</v>
      </c>
      <c r="J241" s="2">
        <f t="shared" si="676"/>
        <v>0</v>
      </c>
      <c r="K241" s="2">
        <f t="shared" si="677"/>
        <v>0</v>
      </c>
      <c r="L241" s="2">
        <f t="shared" si="678"/>
        <v>0</v>
      </c>
      <c r="M241" s="2">
        <f t="shared" si="679"/>
        <v>0</v>
      </c>
      <c r="N241" s="2" t="s">
        <v>522</v>
      </c>
      <c r="O241" s="2" t="s">
        <v>23</v>
      </c>
      <c r="P241" s="2" t="s">
        <v>139</v>
      </c>
      <c r="Q241" s="2" t="s">
        <v>1036</v>
      </c>
      <c r="R241" s="2" t="s">
        <v>1073</v>
      </c>
      <c r="S241" s="2" t="s">
        <v>63</v>
      </c>
      <c r="T241" s="2" t="s">
        <v>68</v>
      </c>
      <c r="U241" s="2" t="s">
        <v>131</v>
      </c>
      <c r="V241" s="2" t="s">
        <v>1239</v>
      </c>
      <c r="W241" s="2" t="s">
        <v>81</v>
      </c>
      <c r="X241" s="2" t="s">
        <v>598</v>
      </c>
      <c r="Y241" s="2">
        <f t="shared" si="584"/>
        <v>1</v>
      </c>
      <c r="Z241" s="2">
        <f t="shared" si="585"/>
        <v>1</v>
      </c>
      <c r="AA241" s="2">
        <f t="shared" si="586"/>
        <v>1</v>
      </c>
      <c r="AB241" s="2">
        <f t="shared" si="587"/>
        <v>1</v>
      </c>
      <c r="AC241" s="2">
        <f t="shared" si="588"/>
        <v>1</v>
      </c>
      <c r="AD241" s="2">
        <f t="shared" si="680"/>
        <v>1</v>
      </c>
      <c r="AE241" s="2">
        <f t="shared" si="589"/>
        <v>1</v>
      </c>
      <c r="AF241" s="2">
        <f t="shared" si="681"/>
        <v>0</v>
      </c>
      <c r="AG241" s="2">
        <f t="shared" si="682"/>
        <v>0</v>
      </c>
      <c r="AH241" s="2">
        <f t="shared" si="683"/>
        <v>0</v>
      </c>
      <c r="AI241" s="2">
        <f t="shared" si="684"/>
        <v>1</v>
      </c>
      <c r="AJ241" s="2">
        <f t="shared" si="685"/>
        <v>0</v>
      </c>
      <c r="AK241" s="2">
        <f t="shared" si="686"/>
        <v>0</v>
      </c>
      <c r="AL241" s="2">
        <f t="shared" si="687"/>
        <v>0</v>
      </c>
      <c r="AM241" s="2">
        <f t="shared" si="688"/>
        <v>1</v>
      </c>
      <c r="AN241" s="2">
        <f t="shared" si="689"/>
        <v>0</v>
      </c>
      <c r="AO241" s="2">
        <f t="shared" si="690"/>
        <v>0</v>
      </c>
      <c r="AP241" s="2">
        <f t="shared" si="691"/>
        <v>1</v>
      </c>
      <c r="AQ241" s="2">
        <f t="shared" si="692"/>
        <v>0</v>
      </c>
      <c r="AR241" s="2">
        <f t="shared" si="693"/>
        <v>0</v>
      </c>
      <c r="AS241" s="2">
        <f t="shared" si="590"/>
        <v>0</v>
      </c>
      <c r="AT241" s="2">
        <f t="shared" si="694"/>
        <v>1</v>
      </c>
      <c r="AU241" s="2">
        <f t="shared" si="695"/>
        <v>0</v>
      </c>
      <c r="AV241" s="2">
        <f t="shared" si="696"/>
        <v>0</v>
      </c>
      <c r="AW241" s="2">
        <f t="shared" si="697"/>
        <v>0</v>
      </c>
      <c r="AX241" s="2">
        <f t="shared" si="698"/>
        <v>0</v>
      </c>
      <c r="AY241" s="2">
        <f t="shared" si="699"/>
        <v>0</v>
      </c>
      <c r="AZ241" s="2">
        <f t="shared" si="700"/>
        <v>1</v>
      </c>
      <c r="BA241" s="2">
        <f t="shared" si="701"/>
        <v>0</v>
      </c>
      <c r="BB241" s="2">
        <f t="shared" si="702"/>
        <v>0</v>
      </c>
      <c r="BC241" s="2">
        <f t="shared" si="703"/>
        <v>1</v>
      </c>
      <c r="BD241" s="2">
        <f t="shared" si="591"/>
        <v>0</v>
      </c>
      <c r="BE241" s="2">
        <f t="shared" si="592"/>
        <v>0</v>
      </c>
      <c r="BF241" s="2">
        <f t="shared" si="593"/>
        <v>0</v>
      </c>
      <c r="BG241" s="2">
        <f t="shared" si="594"/>
        <v>1</v>
      </c>
      <c r="BH241" s="2">
        <f t="shared" si="595"/>
        <v>1</v>
      </c>
      <c r="BI241" s="2">
        <f t="shared" si="596"/>
        <v>0</v>
      </c>
      <c r="BJ241" s="2">
        <f t="shared" si="597"/>
        <v>0</v>
      </c>
      <c r="BK241" s="2">
        <f t="shared" si="598"/>
        <v>1</v>
      </c>
      <c r="BL241" s="2">
        <f t="shared" si="599"/>
        <v>0</v>
      </c>
      <c r="BM241" s="2">
        <f t="shared" si="600"/>
        <v>0</v>
      </c>
      <c r="BN241" s="2">
        <f t="shared" si="601"/>
        <v>0</v>
      </c>
      <c r="BO241" s="2">
        <f t="shared" si="602"/>
        <v>0</v>
      </c>
      <c r="BP241" s="2">
        <f t="shared" si="603"/>
        <v>0</v>
      </c>
      <c r="BQ241" s="2">
        <f t="shared" si="604"/>
        <v>0</v>
      </c>
      <c r="BR241" s="2">
        <f t="shared" si="605"/>
        <v>1</v>
      </c>
      <c r="BS241" s="2">
        <f t="shared" si="606"/>
        <v>0</v>
      </c>
      <c r="BT241" s="2">
        <f t="shared" si="607"/>
        <v>0</v>
      </c>
      <c r="BU241" s="2">
        <f t="shared" si="608"/>
        <v>0</v>
      </c>
      <c r="BV241" s="2">
        <f t="shared" si="609"/>
        <v>0</v>
      </c>
      <c r="BW241" s="2">
        <f t="shared" si="610"/>
        <v>0</v>
      </c>
      <c r="BX241" s="2">
        <f t="shared" si="611"/>
        <v>0</v>
      </c>
      <c r="BY241" s="2">
        <f t="shared" si="612"/>
        <v>1</v>
      </c>
      <c r="BZ241" s="2">
        <f t="shared" si="613"/>
        <v>0</v>
      </c>
      <c r="CA241" s="2">
        <f t="shared" si="614"/>
        <v>1</v>
      </c>
      <c r="CB241" s="2">
        <f t="shared" si="615"/>
        <v>0</v>
      </c>
      <c r="CC241" s="2">
        <f t="shared" si="616"/>
        <v>0</v>
      </c>
      <c r="CD241" s="2">
        <f t="shared" si="617"/>
        <v>0</v>
      </c>
      <c r="CE241" s="2">
        <f t="shared" si="618"/>
        <v>0</v>
      </c>
      <c r="CF241" s="2">
        <f t="shared" si="619"/>
        <v>0</v>
      </c>
      <c r="CG241" s="2">
        <f t="shared" si="620"/>
        <v>0</v>
      </c>
      <c r="CH241" s="2">
        <f t="shared" si="621"/>
        <v>1</v>
      </c>
      <c r="CI241" s="2">
        <f t="shared" si="622"/>
        <v>0</v>
      </c>
      <c r="CJ241" s="2">
        <f t="shared" si="623"/>
        <v>0</v>
      </c>
      <c r="CK241" s="2">
        <f t="shared" si="624"/>
        <v>0</v>
      </c>
      <c r="CL241" s="2">
        <f t="shared" si="625"/>
        <v>1</v>
      </c>
      <c r="CM241" s="2">
        <f t="shared" si="626"/>
        <v>1</v>
      </c>
      <c r="CN241" s="2">
        <f t="shared" si="627"/>
        <v>1</v>
      </c>
      <c r="CO241" s="2">
        <f t="shared" si="628"/>
        <v>0</v>
      </c>
      <c r="CP241" s="2">
        <f t="shared" si="629"/>
        <v>0</v>
      </c>
      <c r="CQ241" s="2">
        <f t="shared" si="630"/>
        <v>0</v>
      </c>
      <c r="CR241" s="2">
        <f t="shared" si="631"/>
        <v>0</v>
      </c>
      <c r="CS241" s="2">
        <f t="shared" si="632"/>
        <v>0</v>
      </c>
      <c r="CT241" s="2">
        <f t="shared" si="633"/>
        <v>0</v>
      </c>
      <c r="CU241" s="2">
        <f t="shared" si="634"/>
        <v>1</v>
      </c>
      <c r="CV241" s="2">
        <f t="shared" si="635"/>
        <v>0</v>
      </c>
      <c r="CW241" s="2">
        <f t="shared" si="636"/>
        <v>0</v>
      </c>
      <c r="CX241" s="2">
        <f t="shared" si="637"/>
        <v>0</v>
      </c>
      <c r="CY241" s="2">
        <f t="shared" si="638"/>
        <v>1</v>
      </c>
      <c r="CZ241" s="2">
        <f t="shared" si="639"/>
        <v>1</v>
      </c>
    </row>
    <row r="242" spans="1:104" ht="138" x14ac:dyDescent="0.3">
      <c r="A242" s="2" t="s">
        <v>913</v>
      </c>
      <c r="B242" s="2" t="s">
        <v>1004</v>
      </c>
      <c r="C242" s="2" t="s">
        <v>889</v>
      </c>
      <c r="D242" s="2" t="s">
        <v>914</v>
      </c>
      <c r="E242" s="2" t="s">
        <v>5</v>
      </c>
      <c r="F242" s="2">
        <f t="shared" si="672"/>
        <v>1</v>
      </c>
      <c r="G242" s="2">
        <f t="shared" si="673"/>
        <v>0</v>
      </c>
      <c r="H242" s="2">
        <f t="shared" si="674"/>
        <v>0</v>
      </c>
      <c r="I242" s="2">
        <f t="shared" si="675"/>
        <v>0</v>
      </c>
      <c r="J242" s="2">
        <f t="shared" si="676"/>
        <v>0</v>
      </c>
      <c r="K242" s="2">
        <f t="shared" si="677"/>
        <v>0</v>
      </c>
      <c r="L242" s="2">
        <f t="shared" si="678"/>
        <v>0</v>
      </c>
      <c r="M242" s="2">
        <f t="shared" si="679"/>
        <v>0</v>
      </c>
      <c r="N242" s="2" t="s">
        <v>241</v>
      </c>
      <c r="P242" s="2" t="s">
        <v>139</v>
      </c>
      <c r="R242" s="2" t="s">
        <v>1074</v>
      </c>
      <c r="S242" s="2" t="s">
        <v>108</v>
      </c>
      <c r="V242" s="2" t="s">
        <v>1237</v>
      </c>
      <c r="Y242" s="2">
        <f t="shared" si="584"/>
        <v>1</v>
      </c>
      <c r="Z242" s="2">
        <f t="shared" si="585"/>
        <v>0</v>
      </c>
      <c r="AA242" s="2">
        <f t="shared" si="586"/>
        <v>1</v>
      </c>
      <c r="AB242" s="2">
        <f t="shared" si="587"/>
        <v>0</v>
      </c>
      <c r="AC242" s="2">
        <f t="shared" si="588"/>
        <v>1</v>
      </c>
      <c r="AD242" s="2">
        <f t="shared" si="680"/>
        <v>0</v>
      </c>
      <c r="AE242" s="2">
        <f t="shared" si="589"/>
        <v>0</v>
      </c>
      <c r="AF242" s="2">
        <f t="shared" si="681"/>
        <v>0</v>
      </c>
      <c r="AG242" s="2">
        <f t="shared" si="682"/>
        <v>0</v>
      </c>
      <c r="AH242" s="2">
        <f t="shared" si="683"/>
        <v>0</v>
      </c>
      <c r="AI242" s="2">
        <f t="shared" si="684"/>
        <v>0</v>
      </c>
      <c r="AJ242" s="2">
        <f t="shared" si="685"/>
        <v>0</v>
      </c>
      <c r="AK242" s="2">
        <f t="shared" si="686"/>
        <v>0</v>
      </c>
      <c r="AL242" s="2">
        <f t="shared" si="687"/>
        <v>0</v>
      </c>
      <c r="AM242" s="2">
        <f t="shared" si="688"/>
        <v>0</v>
      </c>
      <c r="AN242" s="2">
        <f t="shared" si="689"/>
        <v>0</v>
      </c>
      <c r="AO242" s="2">
        <f t="shared" si="690"/>
        <v>0</v>
      </c>
      <c r="AP242" s="2">
        <f t="shared" si="691"/>
        <v>0</v>
      </c>
      <c r="AQ242" s="2">
        <f t="shared" si="692"/>
        <v>0</v>
      </c>
      <c r="AR242" s="2">
        <f t="shared" si="693"/>
        <v>0</v>
      </c>
      <c r="AS242" s="2">
        <f t="shared" si="590"/>
        <v>0</v>
      </c>
      <c r="AT242" s="2">
        <f t="shared" si="694"/>
        <v>0</v>
      </c>
      <c r="AU242" s="2">
        <f t="shared" si="695"/>
        <v>0</v>
      </c>
      <c r="AV242" s="2">
        <f t="shared" si="696"/>
        <v>0</v>
      </c>
      <c r="AW242" s="2">
        <f t="shared" si="697"/>
        <v>0</v>
      </c>
      <c r="AX242" s="2">
        <f t="shared" si="698"/>
        <v>0</v>
      </c>
      <c r="AY242" s="2">
        <f t="shared" si="699"/>
        <v>0</v>
      </c>
      <c r="AZ242" s="2">
        <f t="shared" si="700"/>
        <v>0</v>
      </c>
      <c r="BA242" s="2">
        <f t="shared" si="701"/>
        <v>0</v>
      </c>
      <c r="BB242" s="2">
        <f t="shared" si="702"/>
        <v>0</v>
      </c>
      <c r="BC242" s="2">
        <f t="shared" si="703"/>
        <v>0</v>
      </c>
      <c r="BD242" s="2">
        <f t="shared" si="591"/>
        <v>0</v>
      </c>
      <c r="BE242" s="2">
        <f t="shared" si="592"/>
        <v>0</v>
      </c>
      <c r="BF242" s="2">
        <f t="shared" si="593"/>
        <v>0</v>
      </c>
      <c r="BG242" s="2">
        <f t="shared" si="594"/>
        <v>1</v>
      </c>
      <c r="BH242" s="2">
        <f t="shared" si="595"/>
        <v>1</v>
      </c>
      <c r="BI242" s="2">
        <f t="shared" si="596"/>
        <v>0</v>
      </c>
      <c r="BJ242" s="2">
        <f t="shared" si="597"/>
        <v>0</v>
      </c>
      <c r="BK242" s="2">
        <f t="shared" si="598"/>
        <v>0</v>
      </c>
      <c r="BL242" s="2">
        <f t="shared" si="599"/>
        <v>0</v>
      </c>
      <c r="BM242" s="2">
        <f t="shared" si="600"/>
        <v>1</v>
      </c>
      <c r="BN242" s="2">
        <f t="shared" si="601"/>
        <v>0</v>
      </c>
      <c r="BO242" s="2">
        <f t="shared" si="602"/>
        <v>0</v>
      </c>
      <c r="BP242" s="2">
        <f t="shared" si="603"/>
        <v>0</v>
      </c>
      <c r="BQ242" s="2">
        <f t="shared" si="604"/>
        <v>0</v>
      </c>
      <c r="BR242" s="2">
        <f t="shared" si="605"/>
        <v>1</v>
      </c>
      <c r="BS242" s="2">
        <f t="shared" si="606"/>
        <v>0</v>
      </c>
      <c r="BT242" s="2">
        <f t="shared" si="607"/>
        <v>0</v>
      </c>
      <c r="BU242" s="2">
        <f t="shared" si="608"/>
        <v>0</v>
      </c>
      <c r="BV242" s="2">
        <f t="shared" si="609"/>
        <v>0</v>
      </c>
      <c r="BW242" s="2">
        <f t="shared" si="610"/>
        <v>0</v>
      </c>
      <c r="BX242" s="2">
        <f t="shared" si="611"/>
        <v>0</v>
      </c>
      <c r="BY242" s="2">
        <f t="shared" si="612"/>
        <v>0</v>
      </c>
      <c r="BZ242" s="2">
        <f t="shared" si="613"/>
        <v>0</v>
      </c>
      <c r="CA242" s="2">
        <f t="shared" si="614"/>
        <v>0</v>
      </c>
      <c r="CB242" s="2">
        <f t="shared" si="615"/>
        <v>0</v>
      </c>
      <c r="CC242" s="2">
        <f t="shared" si="616"/>
        <v>0</v>
      </c>
      <c r="CD242" s="2">
        <f t="shared" si="617"/>
        <v>0</v>
      </c>
      <c r="CE242" s="2">
        <f t="shared" si="618"/>
        <v>0</v>
      </c>
      <c r="CF242" s="2">
        <f t="shared" si="619"/>
        <v>0</v>
      </c>
      <c r="CG242" s="2">
        <f t="shared" si="620"/>
        <v>0</v>
      </c>
      <c r="CH242" s="2">
        <f t="shared" si="621"/>
        <v>1</v>
      </c>
      <c r="CI242" s="2">
        <f t="shared" si="622"/>
        <v>0</v>
      </c>
      <c r="CJ242" s="2">
        <f t="shared" si="623"/>
        <v>0</v>
      </c>
      <c r="CK242" s="2">
        <f t="shared" si="624"/>
        <v>0</v>
      </c>
      <c r="CL242" s="2">
        <f t="shared" si="625"/>
        <v>1</v>
      </c>
      <c r="CM242" s="2">
        <f t="shared" si="626"/>
        <v>1</v>
      </c>
      <c r="CN242" s="2">
        <f t="shared" si="627"/>
        <v>0</v>
      </c>
      <c r="CO242" s="2">
        <f t="shared" si="628"/>
        <v>0</v>
      </c>
      <c r="CP242" s="2">
        <f t="shared" si="629"/>
        <v>0</v>
      </c>
      <c r="CQ242" s="2">
        <f t="shared" si="630"/>
        <v>0</v>
      </c>
      <c r="CR242" s="2">
        <f t="shared" si="631"/>
        <v>0</v>
      </c>
      <c r="CS242" s="2">
        <f t="shared" si="632"/>
        <v>0</v>
      </c>
      <c r="CT242" s="2">
        <f t="shared" si="633"/>
        <v>0</v>
      </c>
      <c r="CU242" s="2">
        <f t="shared" si="634"/>
        <v>1</v>
      </c>
      <c r="CV242" s="2">
        <f t="shared" si="635"/>
        <v>0</v>
      </c>
      <c r="CW242" s="2">
        <f t="shared" si="636"/>
        <v>0</v>
      </c>
      <c r="CX242" s="2">
        <f t="shared" si="637"/>
        <v>0</v>
      </c>
      <c r="CY242" s="2">
        <f t="shared" si="638"/>
        <v>0</v>
      </c>
      <c r="CZ242" s="2">
        <f t="shared" si="639"/>
        <v>1</v>
      </c>
    </row>
    <row r="243" spans="1:104" ht="138" x14ac:dyDescent="0.3">
      <c r="A243" s="2" t="s">
        <v>918</v>
      </c>
      <c r="B243" s="2" t="s">
        <v>1005</v>
      </c>
      <c r="C243" s="2" t="s">
        <v>889</v>
      </c>
      <c r="D243" s="2" t="s">
        <v>917</v>
      </c>
      <c r="E243" s="2" t="s">
        <v>5</v>
      </c>
      <c r="F243" s="2">
        <f t="shared" si="672"/>
        <v>1</v>
      </c>
      <c r="G243" s="2">
        <f t="shared" si="673"/>
        <v>0</v>
      </c>
      <c r="H243" s="2">
        <f t="shared" si="674"/>
        <v>0</v>
      </c>
      <c r="I243" s="2">
        <f t="shared" si="675"/>
        <v>0</v>
      </c>
      <c r="J243" s="2">
        <f t="shared" si="676"/>
        <v>0</v>
      </c>
      <c r="K243" s="2">
        <f t="shared" si="677"/>
        <v>0</v>
      </c>
      <c r="L243" s="2">
        <f t="shared" si="678"/>
        <v>0</v>
      </c>
      <c r="M243" s="2">
        <f t="shared" si="679"/>
        <v>0</v>
      </c>
      <c r="N243" s="2" t="s">
        <v>556</v>
      </c>
      <c r="P243" s="2" t="s">
        <v>139</v>
      </c>
      <c r="R243" s="2" t="s">
        <v>915</v>
      </c>
      <c r="S243" s="2" t="s">
        <v>63</v>
      </c>
      <c r="T243" s="2" t="s">
        <v>68</v>
      </c>
      <c r="U243" s="2" t="s">
        <v>916</v>
      </c>
      <c r="V243" s="2" t="s">
        <v>1239</v>
      </c>
      <c r="W243" s="2" t="s">
        <v>81</v>
      </c>
      <c r="X243" s="2" t="s">
        <v>1214</v>
      </c>
      <c r="Y243" s="2">
        <f t="shared" si="584"/>
        <v>1</v>
      </c>
      <c r="Z243" s="2">
        <f t="shared" si="585"/>
        <v>0</v>
      </c>
      <c r="AA243" s="2">
        <f t="shared" si="586"/>
        <v>1</v>
      </c>
      <c r="AB243" s="2">
        <f t="shared" si="587"/>
        <v>0</v>
      </c>
      <c r="AC243" s="2">
        <f t="shared" si="588"/>
        <v>1</v>
      </c>
      <c r="AD243" s="2">
        <f t="shared" si="680"/>
        <v>1</v>
      </c>
      <c r="AE243" s="2">
        <f t="shared" si="589"/>
        <v>1</v>
      </c>
      <c r="AF243" s="2">
        <f t="shared" si="681"/>
        <v>0</v>
      </c>
      <c r="AG243" s="2">
        <f t="shared" si="682"/>
        <v>0</v>
      </c>
      <c r="AH243" s="2">
        <f t="shared" si="683"/>
        <v>0</v>
      </c>
      <c r="AI243" s="2">
        <f t="shared" si="684"/>
        <v>1</v>
      </c>
      <c r="AJ243" s="2">
        <f t="shared" si="685"/>
        <v>0</v>
      </c>
      <c r="AK243" s="2">
        <f t="shared" si="686"/>
        <v>0</v>
      </c>
      <c r="AL243" s="2">
        <f t="shared" si="687"/>
        <v>0</v>
      </c>
      <c r="AM243" s="2">
        <f t="shared" si="688"/>
        <v>0</v>
      </c>
      <c r="AN243" s="2">
        <f t="shared" si="689"/>
        <v>1</v>
      </c>
      <c r="AO243" s="2">
        <f t="shared" si="690"/>
        <v>0</v>
      </c>
      <c r="AP243" s="2">
        <f t="shared" si="691"/>
        <v>1</v>
      </c>
      <c r="AQ243" s="2">
        <f t="shared" si="692"/>
        <v>0</v>
      </c>
      <c r="AR243" s="2">
        <f t="shared" si="693"/>
        <v>0</v>
      </c>
      <c r="AS243" s="2">
        <f t="shared" si="590"/>
        <v>0</v>
      </c>
      <c r="AT243" s="2">
        <f t="shared" si="694"/>
        <v>1</v>
      </c>
      <c r="AU243" s="2">
        <f t="shared" si="695"/>
        <v>0</v>
      </c>
      <c r="AV243" s="2">
        <f t="shared" si="696"/>
        <v>0</v>
      </c>
      <c r="AW243" s="2">
        <f t="shared" si="697"/>
        <v>1</v>
      </c>
      <c r="AX243" s="2">
        <f t="shared" si="698"/>
        <v>1</v>
      </c>
      <c r="AY243" s="2">
        <f t="shared" si="699"/>
        <v>0</v>
      </c>
      <c r="AZ243" s="2">
        <f t="shared" si="700"/>
        <v>1</v>
      </c>
      <c r="BA243" s="2">
        <f t="shared" si="701"/>
        <v>1</v>
      </c>
      <c r="BB243" s="2">
        <f t="shared" si="702"/>
        <v>0</v>
      </c>
      <c r="BC243" s="2">
        <f t="shared" si="703"/>
        <v>0</v>
      </c>
      <c r="BD243" s="2">
        <f t="shared" si="591"/>
        <v>0</v>
      </c>
      <c r="BE243" s="2">
        <f t="shared" si="592"/>
        <v>0</v>
      </c>
      <c r="BF243" s="2">
        <f t="shared" si="593"/>
        <v>0</v>
      </c>
      <c r="BG243" s="2">
        <f t="shared" si="594"/>
        <v>1</v>
      </c>
      <c r="BH243" s="2">
        <f t="shared" si="595"/>
        <v>1</v>
      </c>
      <c r="BI243" s="2">
        <f t="shared" si="596"/>
        <v>0</v>
      </c>
      <c r="BJ243" s="2">
        <f t="shared" si="597"/>
        <v>0</v>
      </c>
      <c r="BK243" s="2">
        <f t="shared" si="598"/>
        <v>0</v>
      </c>
      <c r="BL243" s="2">
        <f t="shared" si="599"/>
        <v>0</v>
      </c>
      <c r="BM243" s="2">
        <f t="shared" si="600"/>
        <v>0</v>
      </c>
      <c r="BN243" s="2">
        <f t="shared" si="601"/>
        <v>0</v>
      </c>
      <c r="BO243" s="2">
        <f t="shared" si="602"/>
        <v>0</v>
      </c>
      <c r="BP243" s="2">
        <f t="shared" si="603"/>
        <v>0</v>
      </c>
      <c r="BQ243" s="2">
        <f t="shared" si="604"/>
        <v>0</v>
      </c>
      <c r="BR243" s="2">
        <f t="shared" si="605"/>
        <v>1</v>
      </c>
      <c r="BS243" s="2">
        <f t="shared" si="606"/>
        <v>0</v>
      </c>
      <c r="BT243" s="2">
        <f t="shared" si="607"/>
        <v>0</v>
      </c>
      <c r="BU243" s="2">
        <f t="shared" si="608"/>
        <v>0</v>
      </c>
      <c r="BV243" s="2">
        <f t="shared" si="609"/>
        <v>0</v>
      </c>
      <c r="BW243" s="2">
        <f t="shared" si="610"/>
        <v>0</v>
      </c>
      <c r="BX243" s="2">
        <f t="shared" si="611"/>
        <v>0</v>
      </c>
      <c r="BY243" s="2">
        <f t="shared" si="612"/>
        <v>0</v>
      </c>
      <c r="BZ243" s="2">
        <f t="shared" si="613"/>
        <v>0</v>
      </c>
      <c r="CA243" s="2">
        <f t="shared" si="614"/>
        <v>0</v>
      </c>
      <c r="CB243" s="2">
        <f t="shared" si="615"/>
        <v>0</v>
      </c>
      <c r="CC243" s="2">
        <f t="shared" si="616"/>
        <v>0</v>
      </c>
      <c r="CD243" s="2">
        <f t="shared" si="617"/>
        <v>0</v>
      </c>
      <c r="CE243" s="2">
        <f t="shared" si="618"/>
        <v>0</v>
      </c>
      <c r="CF243" s="2">
        <f t="shared" si="619"/>
        <v>0</v>
      </c>
      <c r="CG243" s="2">
        <f t="shared" si="620"/>
        <v>0</v>
      </c>
      <c r="CH243" s="2">
        <f t="shared" si="621"/>
        <v>1</v>
      </c>
      <c r="CI243" s="2">
        <f t="shared" si="622"/>
        <v>0</v>
      </c>
      <c r="CJ243" s="2">
        <f t="shared" si="623"/>
        <v>0</v>
      </c>
      <c r="CK243" s="2">
        <f t="shared" si="624"/>
        <v>0</v>
      </c>
      <c r="CL243" s="2">
        <f t="shared" si="625"/>
        <v>1</v>
      </c>
      <c r="CM243" s="2">
        <f t="shared" si="626"/>
        <v>1</v>
      </c>
      <c r="CN243" s="2">
        <f t="shared" si="627"/>
        <v>1</v>
      </c>
      <c r="CO243" s="2">
        <f t="shared" si="628"/>
        <v>0</v>
      </c>
      <c r="CP243" s="2">
        <f t="shared" si="629"/>
        <v>0</v>
      </c>
      <c r="CQ243" s="2">
        <f t="shared" si="630"/>
        <v>0</v>
      </c>
      <c r="CR243" s="2">
        <f t="shared" si="631"/>
        <v>0</v>
      </c>
      <c r="CS243" s="2">
        <f t="shared" si="632"/>
        <v>0</v>
      </c>
      <c r="CT243" s="2">
        <f t="shared" si="633"/>
        <v>0</v>
      </c>
      <c r="CU243" s="2">
        <f t="shared" si="634"/>
        <v>0</v>
      </c>
      <c r="CV243" s="2">
        <f t="shared" si="635"/>
        <v>0</v>
      </c>
      <c r="CW243" s="2">
        <f t="shared" si="636"/>
        <v>0</v>
      </c>
      <c r="CX243" s="2">
        <f t="shared" si="637"/>
        <v>0</v>
      </c>
      <c r="CY243" s="2">
        <f t="shared" si="638"/>
        <v>0</v>
      </c>
      <c r="CZ243" s="2">
        <f t="shared" si="639"/>
        <v>1</v>
      </c>
    </row>
    <row r="244" spans="1:104" ht="165.6" x14ac:dyDescent="0.3">
      <c r="A244" s="2" t="s">
        <v>921</v>
      </c>
      <c r="B244" s="2" t="s">
        <v>1006</v>
      </c>
      <c r="C244" s="2" t="s">
        <v>889</v>
      </c>
      <c r="D244" s="2" t="s">
        <v>923</v>
      </c>
      <c r="E244" s="2" t="s">
        <v>5</v>
      </c>
      <c r="F244" s="2">
        <f t="shared" si="672"/>
        <v>1</v>
      </c>
      <c r="G244" s="2">
        <f t="shared" si="673"/>
        <v>0</v>
      </c>
      <c r="H244" s="2">
        <f t="shared" si="674"/>
        <v>0</v>
      </c>
      <c r="I244" s="2">
        <f t="shared" si="675"/>
        <v>0</v>
      </c>
      <c r="J244" s="2">
        <f t="shared" si="676"/>
        <v>0</v>
      </c>
      <c r="K244" s="2">
        <f t="shared" si="677"/>
        <v>0</v>
      </c>
      <c r="L244" s="2">
        <f t="shared" si="678"/>
        <v>0</v>
      </c>
      <c r="M244" s="2">
        <f t="shared" si="679"/>
        <v>0</v>
      </c>
      <c r="N244" s="2" t="s">
        <v>1089</v>
      </c>
      <c r="P244" s="2" t="s">
        <v>27</v>
      </c>
      <c r="R244" s="2" t="s">
        <v>1075</v>
      </c>
      <c r="S244" s="2" t="s">
        <v>63</v>
      </c>
      <c r="T244" s="2" t="s">
        <v>68</v>
      </c>
      <c r="U244" s="2" t="s">
        <v>916</v>
      </c>
      <c r="V244" s="2" t="s">
        <v>1239</v>
      </c>
      <c r="W244" s="2" t="s">
        <v>81</v>
      </c>
      <c r="X244" s="2" t="s">
        <v>922</v>
      </c>
      <c r="Y244" s="2">
        <f t="shared" si="584"/>
        <v>1</v>
      </c>
      <c r="Z244" s="2">
        <f t="shared" si="585"/>
        <v>0</v>
      </c>
      <c r="AA244" s="2">
        <f t="shared" si="586"/>
        <v>1</v>
      </c>
      <c r="AB244" s="2">
        <f t="shared" si="587"/>
        <v>0</v>
      </c>
      <c r="AC244" s="2">
        <f t="shared" si="588"/>
        <v>1</v>
      </c>
      <c r="AD244" s="2">
        <f t="shared" si="680"/>
        <v>1</v>
      </c>
      <c r="AE244" s="2">
        <f t="shared" si="589"/>
        <v>1</v>
      </c>
      <c r="AF244" s="2">
        <f t="shared" si="681"/>
        <v>0</v>
      </c>
      <c r="AG244" s="2">
        <f t="shared" si="682"/>
        <v>0</v>
      </c>
      <c r="AH244" s="2">
        <f t="shared" si="683"/>
        <v>0</v>
      </c>
      <c r="AI244" s="2">
        <f t="shared" si="684"/>
        <v>1</v>
      </c>
      <c r="AJ244" s="2">
        <f t="shared" si="685"/>
        <v>0</v>
      </c>
      <c r="AK244" s="2">
        <f t="shared" si="686"/>
        <v>0</v>
      </c>
      <c r="AL244" s="2">
        <f t="shared" si="687"/>
        <v>0</v>
      </c>
      <c r="AM244" s="2">
        <f t="shared" si="688"/>
        <v>0</v>
      </c>
      <c r="AN244" s="2">
        <f t="shared" si="689"/>
        <v>1</v>
      </c>
      <c r="AO244" s="2">
        <f t="shared" si="690"/>
        <v>0</v>
      </c>
      <c r="AP244" s="2">
        <f t="shared" si="691"/>
        <v>1</v>
      </c>
      <c r="AQ244" s="2">
        <f t="shared" si="692"/>
        <v>0</v>
      </c>
      <c r="AR244" s="2">
        <f t="shared" si="693"/>
        <v>0</v>
      </c>
      <c r="AS244" s="2">
        <f t="shared" si="590"/>
        <v>0</v>
      </c>
      <c r="AT244" s="2">
        <f t="shared" si="694"/>
        <v>1</v>
      </c>
      <c r="AU244" s="2">
        <f t="shared" si="695"/>
        <v>1</v>
      </c>
      <c r="AV244" s="2">
        <f t="shared" si="696"/>
        <v>0</v>
      </c>
      <c r="AW244" s="2">
        <f t="shared" si="697"/>
        <v>1</v>
      </c>
      <c r="AX244" s="2">
        <f t="shared" si="698"/>
        <v>1</v>
      </c>
      <c r="AY244" s="2">
        <f t="shared" si="699"/>
        <v>0</v>
      </c>
      <c r="AZ244" s="2">
        <f t="shared" si="700"/>
        <v>0</v>
      </c>
      <c r="BA244" s="2">
        <f t="shared" si="701"/>
        <v>1</v>
      </c>
      <c r="BB244" s="2">
        <f t="shared" si="702"/>
        <v>0</v>
      </c>
      <c r="BC244" s="2">
        <f t="shared" si="703"/>
        <v>1</v>
      </c>
      <c r="BD244" s="2">
        <f t="shared" si="591"/>
        <v>0</v>
      </c>
      <c r="BE244" s="2">
        <f t="shared" si="592"/>
        <v>0</v>
      </c>
      <c r="BF244" s="2">
        <f t="shared" si="593"/>
        <v>0</v>
      </c>
      <c r="BG244" s="2">
        <f t="shared" si="594"/>
        <v>1</v>
      </c>
      <c r="BH244" s="2">
        <f t="shared" si="595"/>
        <v>1</v>
      </c>
      <c r="BI244" s="2">
        <f t="shared" si="596"/>
        <v>0</v>
      </c>
      <c r="BJ244" s="2">
        <f t="shared" si="597"/>
        <v>0</v>
      </c>
      <c r="BK244" s="2">
        <f t="shared" si="598"/>
        <v>0</v>
      </c>
      <c r="BL244" s="2">
        <f t="shared" si="599"/>
        <v>0</v>
      </c>
      <c r="BM244" s="2">
        <f t="shared" si="600"/>
        <v>0</v>
      </c>
      <c r="BN244" s="2">
        <f t="shared" si="601"/>
        <v>0</v>
      </c>
      <c r="BO244" s="2">
        <f t="shared" si="602"/>
        <v>0</v>
      </c>
      <c r="BP244" s="2">
        <f t="shared" si="603"/>
        <v>1</v>
      </c>
      <c r="BQ244" s="2">
        <f t="shared" si="604"/>
        <v>0</v>
      </c>
      <c r="BR244" s="2">
        <f t="shared" si="605"/>
        <v>0</v>
      </c>
      <c r="BS244" s="2">
        <f t="shared" si="606"/>
        <v>1</v>
      </c>
      <c r="BT244" s="2">
        <f t="shared" si="607"/>
        <v>0</v>
      </c>
      <c r="BU244" s="2">
        <f t="shared" si="608"/>
        <v>0</v>
      </c>
      <c r="BV244" s="2">
        <f t="shared" si="609"/>
        <v>0</v>
      </c>
      <c r="BW244" s="2">
        <f t="shared" si="610"/>
        <v>0</v>
      </c>
      <c r="BX244" s="2">
        <f t="shared" si="611"/>
        <v>0</v>
      </c>
      <c r="BY244" s="2">
        <f t="shared" si="612"/>
        <v>0</v>
      </c>
      <c r="BZ244" s="2">
        <f t="shared" si="613"/>
        <v>0</v>
      </c>
      <c r="CA244" s="2">
        <f t="shared" si="614"/>
        <v>0</v>
      </c>
      <c r="CB244" s="2">
        <f t="shared" si="615"/>
        <v>0</v>
      </c>
      <c r="CC244" s="2">
        <f t="shared" si="616"/>
        <v>0</v>
      </c>
      <c r="CD244" s="2">
        <f t="shared" si="617"/>
        <v>0</v>
      </c>
      <c r="CE244" s="2">
        <f t="shared" si="618"/>
        <v>0</v>
      </c>
      <c r="CF244" s="2">
        <f t="shared" si="619"/>
        <v>0</v>
      </c>
      <c r="CG244" s="2">
        <f t="shared" si="620"/>
        <v>0</v>
      </c>
      <c r="CH244" s="2">
        <f t="shared" si="621"/>
        <v>0</v>
      </c>
      <c r="CI244" s="2">
        <f t="shared" si="622"/>
        <v>0</v>
      </c>
      <c r="CJ244" s="2">
        <f t="shared" si="623"/>
        <v>0</v>
      </c>
      <c r="CK244" s="2">
        <f t="shared" si="624"/>
        <v>0</v>
      </c>
      <c r="CL244" s="2">
        <f t="shared" si="625"/>
        <v>1</v>
      </c>
      <c r="CM244" s="2">
        <f t="shared" si="626"/>
        <v>1</v>
      </c>
      <c r="CN244" s="2">
        <f t="shared" si="627"/>
        <v>0</v>
      </c>
      <c r="CO244" s="2">
        <f t="shared" si="628"/>
        <v>0</v>
      </c>
      <c r="CP244" s="2">
        <f t="shared" si="629"/>
        <v>0</v>
      </c>
      <c r="CQ244" s="2">
        <f t="shared" si="630"/>
        <v>0</v>
      </c>
      <c r="CR244" s="2">
        <f t="shared" si="631"/>
        <v>0</v>
      </c>
      <c r="CS244" s="2">
        <f t="shared" si="632"/>
        <v>0</v>
      </c>
      <c r="CT244" s="2">
        <f t="shared" si="633"/>
        <v>0</v>
      </c>
      <c r="CU244" s="2">
        <f t="shared" si="634"/>
        <v>1</v>
      </c>
      <c r="CV244" s="2">
        <f t="shared" si="635"/>
        <v>0</v>
      </c>
      <c r="CW244" s="2">
        <f t="shared" si="636"/>
        <v>0</v>
      </c>
      <c r="CX244" s="2">
        <f t="shared" si="637"/>
        <v>0</v>
      </c>
      <c r="CY244" s="2">
        <f t="shared" si="638"/>
        <v>0</v>
      </c>
      <c r="CZ244" s="2">
        <f t="shared" si="639"/>
        <v>0</v>
      </c>
    </row>
    <row r="245" spans="1:104" ht="55.2" x14ac:dyDescent="0.3">
      <c r="A245" s="2" t="s">
        <v>920</v>
      </c>
      <c r="B245" s="2" t="s">
        <v>1007</v>
      </c>
      <c r="C245" s="2" t="s">
        <v>889</v>
      </c>
      <c r="D245" s="2" t="s">
        <v>919</v>
      </c>
      <c r="E245" s="2" t="s">
        <v>5</v>
      </c>
      <c r="F245" s="2">
        <f t="shared" si="672"/>
        <v>1</v>
      </c>
      <c r="G245" s="2">
        <f t="shared" si="673"/>
        <v>0</v>
      </c>
      <c r="H245" s="2">
        <f t="shared" si="674"/>
        <v>0</v>
      </c>
      <c r="I245" s="2">
        <f t="shared" si="675"/>
        <v>0</v>
      </c>
      <c r="J245" s="2">
        <f t="shared" si="676"/>
        <v>0</v>
      </c>
      <c r="K245" s="2">
        <f t="shared" si="677"/>
        <v>0</v>
      </c>
      <c r="L245" s="2">
        <f t="shared" si="678"/>
        <v>0</v>
      </c>
      <c r="M245" s="2">
        <f t="shared" si="679"/>
        <v>0</v>
      </c>
      <c r="N245" s="2" t="s">
        <v>44</v>
      </c>
      <c r="R245" s="2" t="s">
        <v>39</v>
      </c>
      <c r="S245" s="2" t="s">
        <v>63</v>
      </c>
      <c r="T245" s="2" t="s">
        <v>68</v>
      </c>
      <c r="U245" s="2" t="s">
        <v>916</v>
      </c>
      <c r="V245" s="2" t="s">
        <v>1239</v>
      </c>
      <c r="W245" s="2" t="s">
        <v>81</v>
      </c>
      <c r="X245" s="2" t="s">
        <v>88</v>
      </c>
      <c r="Y245" s="2">
        <f t="shared" si="584"/>
        <v>1</v>
      </c>
      <c r="Z245" s="2">
        <f t="shared" si="585"/>
        <v>0</v>
      </c>
      <c r="AA245" s="2">
        <f t="shared" si="586"/>
        <v>0</v>
      </c>
      <c r="AB245" s="2">
        <f t="shared" si="587"/>
        <v>0</v>
      </c>
      <c r="AC245" s="2">
        <f t="shared" si="588"/>
        <v>1</v>
      </c>
      <c r="AD245" s="2">
        <f t="shared" si="680"/>
        <v>1</v>
      </c>
      <c r="AE245" s="2">
        <f t="shared" si="589"/>
        <v>1</v>
      </c>
      <c r="AF245" s="2">
        <f t="shared" si="681"/>
        <v>0</v>
      </c>
      <c r="AG245" s="2">
        <f t="shared" si="682"/>
        <v>0</v>
      </c>
      <c r="AH245" s="2">
        <f t="shared" si="683"/>
        <v>0</v>
      </c>
      <c r="AI245" s="2">
        <f t="shared" si="684"/>
        <v>1</v>
      </c>
      <c r="AJ245" s="2">
        <f t="shared" si="685"/>
        <v>0</v>
      </c>
      <c r="AK245" s="2">
        <f t="shared" si="686"/>
        <v>0</v>
      </c>
      <c r="AL245" s="2">
        <f t="shared" si="687"/>
        <v>0</v>
      </c>
      <c r="AM245" s="2">
        <f t="shared" si="688"/>
        <v>0</v>
      </c>
      <c r="AN245" s="2">
        <f t="shared" si="689"/>
        <v>1</v>
      </c>
      <c r="AO245" s="2">
        <f t="shared" si="690"/>
        <v>0</v>
      </c>
      <c r="AP245" s="2">
        <f t="shared" si="691"/>
        <v>1</v>
      </c>
      <c r="AQ245" s="2">
        <f t="shared" si="692"/>
        <v>0</v>
      </c>
      <c r="AR245" s="2">
        <f t="shared" si="693"/>
        <v>0</v>
      </c>
      <c r="AS245" s="2">
        <f t="shared" si="590"/>
        <v>0</v>
      </c>
      <c r="AT245" s="2">
        <f t="shared" si="694"/>
        <v>1</v>
      </c>
      <c r="AU245" s="2">
        <f t="shared" si="695"/>
        <v>0</v>
      </c>
      <c r="AV245" s="2">
        <f t="shared" si="696"/>
        <v>0</v>
      </c>
      <c r="AW245" s="2">
        <f t="shared" si="697"/>
        <v>0</v>
      </c>
      <c r="AX245" s="2">
        <f t="shared" si="698"/>
        <v>0</v>
      </c>
      <c r="AY245" s="2">
        <f t="shared" si="699"/>
        <v>0</v>
      </c>
      <c r="AZ245" s="2">
        <f t="shared" si="700"/>
        <v>0</v>
      </c>
      <c r="BA245" s="2">
        <f t="shared" si="701"/>
        <v>1</v>
      </c>
      <c r="BB245" s="2">
        <f t="shared" si="702"/>
        <v>0</v>
      </c>
      <c r="BC245" s="2">
        <f t="shared" si="703"/>
        <v>0</v>
      </c>
      <c r="BD245" s="2">
        <f t="shared" si="591"/>
        <v>0</v>
      </c>
      <c r="BE245" s="2">
        <f t="shared" si="592"/>
        <v>0</v>
      </c>
      <c r="BF245" s="2">
        <f t="shared" si="593"/>
        <v>0</v>
      </c>
      <c r="BG245" s="2">
        <f t="shared" si="594"/>
        <v>0</v>
      </c>
      <c r="BH245" s="2">
        <f t="shared" si="595"/>
        <v>1</v>
      </c>
      <c r="BI245" s="2">
        <f t="shared" si="596"/>
        <v>0</v>
      </c>
      <c r="BJ245" s="2">
        <f t="shared" si="597"/>
        <v>0</v>
      </c>
      <c r="BK245" s="2">
        <f t="shared" si="598"/>
        <v>0</v>
      </c>
      <c r="BL245" s="2">
        <f t="shared" si="599"/>
        <v>0</v>
      </c>
      <c r="BM245" s="2">
        <f t="shared" si="600"/>
        <v>0</v>
      </c>
      <c r="BN245" s="2">
        <f t="shared" si="601"/>
        <v>0</v>
      </c>
      <c r="BO245" s="2">
        <f t="shared" si="602"/>
        <v>0</v>
      </c>
      <c r="BP245" s="2">
        <f t="shared" si="603"/>
        <v>0</v>
      </c>
      <c r="BQ245" s="2">
        <f t="shared" si="604"/>
        <v>0</v>
      </c>
      <c r="BR245" s="2">
        <f t="shared" si="605"/>
        <v>0</v>
      </c>
      <c r="BS245" s="2">
        <f t="shared" si="606"/>
        <v>0</v>
      </c>
      <c r="BT245" s="2">
        <f t="shared" si="607"/>
        <v>0</v>
      </c>
      <c r="BU245" s="2">
        <f t="shared" si="608"/>
        <v>0</v>
      </c>
      <c r="BV245" s="2">
        <f t="shared" si="609"/>
        <v>0</v>
      </c>
      <c r="BW245" s="2">
        <f t="shared" si="610"/>
        <v>0</v>
      </c>
      <c r="BX245" s="2">
        <f t="shared" si="611"/>
        <v>0</v>
      </c>
      <c r="BY245" s="2">
        <f t="shared" si="612"/>
        <v>0</v>
      </c>
      <c r="BZ245" s="2">
        <f t="shared" si="613"/>
        <v>0</v>
      </c>
      <c r="CA245" s="2">
        <f t="shared" si="614"/>
        <v>0</v>
      </c>
      <c r="CB245" s="2">
        <f t="shared" si="615"/>
        <v>0</v>
      </c>
      <c r="CC245" s="2">
        <f t="shared" si="616"/>
        <v>0</v>
      </c>
      <c r="CD245" s="2">
        <f t="shared" si="617"/>
        <v>0</v>
      </c>
      <c r="CE245" s="2">
        <f t="shared" si="618"/>
        <v>0</v>
      </c>
      <c r="CF245" s="2">
        <f t="shared" si="619"/>
        <v>0</v>
      </c>
      <c r="CG245" s="2">
        <f t="shared" si="620"/>
        <v>0</v>
      </c>
      <c r="CH245" s="2">
        <f t="shared" si="621"/>
        <v>0</v>
      </c>
      <c r="CI245" s="2">
        <f t="shared" si="622"/>
        <v>0</v>
      </c>
      <c r="CJ245" s="2">
        <f t="shared" si="623"/>
        <v>0</v>
      </c>
      <c r="CK245" s="2">
        <f t="shared" si="624"/>
        <v>0</v>
      </c>
      <c r="CL245" s="2">
        <f t="shared" si="625"/>
        <v>0</v>
      </c>
      <c r="CM245" s="2">
        <f t="shared" si="626"/>
        <v>0</v>
      </c>
      <c r="CN245" s="2">
        <f t="shared" si="627"/>
        <v>0</v>
      </c>
      <c r="CO245" s="2">
        <f t="shared" si="628"/>
        <v>0</v>
      </c>
      <c r="CP245" s="2">
        <f t="shared" si="629"/>
        <v>0</v>
      </c>
      <c r="CQ245" s="2">
        <f t="shared" si="630"/>
        <v>0</v>
      </c>
      <c r="CR245" s="2">
        <f t="shared" si="631"/>
        <v>0</v>
      </c>
      <c r="CS245" s="2">
        <f t="shared" si="632"/>
        <v>0</v>
      </c>
      <c r="CT245" s="2">
        <f t="shared" si="633"/>
        <v>0</v>
      </c>
      <c r="CU245" s="2">
        <f t="shared" si="634"/>
        <v>0</v>
      </c>
      <c r="CV245" s="2">
        <f t="shared" si="635"/>
        <v>0</v>
      </c>
      <c r="CW245" s="2">
        <f t="shared" si="636"/>
        <v>0</v>
      </c>
      <c r="CX245" s="2">
        <f t="shared" si="637"/>
        <v>0</v>
      </c>
      <c r="CY245" s="2">
        <f t="shared" si="638"/>
        <v>0</v>
      </c>
      <c r="CZ245" s="2">
        <f t="shared" si="639"/>
        <v>1</v>
      </c>
    </row>
    <row r="246" spans="1:104" ht="96.6" x14ac:dyDescent="0.3">
      <c r="A246" s="2" t="s">
        <v>924</v>
      </c>
      <c r="B246" s="2" t="s">
        <v>1008</v>
      </c>
      <c r="C246" s="2" t="s">
        <v>889</v>
      </c>
      <c r="D246" s="2" t="s">
        <v>969</v>
      </c>
      <c r="E246" s="2" t="s">
        <v>5</v>
      </c>
      <c r="F246" s="2">
        <f t="shared" si="672"/>
        <v>1</v>
      </c>
      <c r="G246" s="2">
        <f t="shared" si="673"/>
        <v>0</v>
      </c>
      <c r="H246" s="2">
        <f t="shared" si="674"/>
        <v>0</v>
      </c>
      <c r="I246" s="2">
        <f t="shared" si="675"/>
        <v>0</v>
      </c>
      <c r="J246" s="2">
        <f t="shared" si="676"/>
        <v>0</v>
      </c>
      <c r="K246" s="2">
        <f t="shared" si="677"/>
        <v>0</v>
      </c>
      <c r="L246" s="2">
        <f t="shared" si="678"/>
        <v>0</v>
      </c>
      <c r="M246" s="2">
        <f t="shared" si="679"/>
        <v>0</v>
      </c>
      <c r="N246" s="2" t="s">
        <v>746</v>
      </c>
      <c r="P246" s="2" t="s">
        <v>27</v>
      </c>
      <c r="Q246" s="2" t="s">
        <v>1037</v>
      </c>
      <c r="R246" s="2" t="s">
        <v>1076</v>
      </c>
      <c r="S246" s="2" t="s">
        <v>63</v>
      </c>
      <c r="U246" s="2" t="s">
        <v>72</v>
      </c>
      <c r="V246" s="2" t="s">
        <v>1237</v>
      </c>
      <c r="Y246" s="2">
        <f t="shared" si="584"/>
        <v>1</v>
      </c>
      <c r="Z246" s="2">
        <f t="shared" si="585"/>
        <v>0</v>
      </c>
      <c r="AA246" s="2">
        <f t="shared" si="586"/>
        <v>1</v>
      </c>
      <c r="AB246" s="2">
        <f t="shared" si="587"/>
        <v>1</v>
      </c>
      <c r="AC246" s="2">
        <f t="shared" si="588"/>
        <v>1</v>
      </c>
      <c r="AD246" s="2">
        <f t="shared" si="680"/>
        <v>1</v>
      </c>
      <c r="AE246" s="2">
        <f t="shared" si="589"/>
        <v>0</v>
      </c>
      <c r="AF246" s="2">
        <f t="shared" si="681"/>
        <v>0</v>
      </c>
      <c r="AG246" s="2">
        <f t="shared" si="682"/>
        <v>0</v>
      </c>
      <c r="AH246" s="2">
        <f t="shared" si="683"/>
        <v>0</v>
      </c>
      <c r="AI246" s="2">
        <f t="shared" si="684"/>
        <v>0</v>
      </c>
      <c r="AJ246" s="2">
        <f t="shared" si="685"/>
        <v>0</v>
      </c>
      <c r="AK246" s="2">
        <f t="shared" si="686"/>
        <v>0</v>
      </c>
      <c r="AL246" s="2">
        <f t="shared" si="687"/>
        <v>0</v>
      </c>
      <c r="AM246" s="2">
        <f t="shared" si="688"/>
        <v>1</v>
      </c>
      <c r="AN246" s="2">
        <f t="shared" si="689"/>
        <v>0</v>
      </c>
      <c r="AO246" s="2">
        <f t="shared" si="690"/>
        <v>0</v>
      </c>
      <c r="AP246" s="2">
        <f t="shared" si="691"/>
        <v>0</v>
      </c>
      <c r="AQ246" s="2">
        <f t="shared" si="692"/>
        <v>0</v>
      </c>
      <c r="AR246" s="2">
        <f t="shared" si="693"/>
        <v>0</v>
      </c>
      <c r="AS246" s="2">
        <f t="shared" si="590"/>
        <v>0</v>
      </c>
      <c r="AT246" s="2">
        <f t="shared" si="694"/>
        <v>0</v>
      </c>
      <c r="AU246" s="2">
        <f t="shared" si="695"/>
        <v>0</v>
      </c>
      <c r="AV246" s="2">
        <f t="shared" si="696"/>
        <v>0</v>
      </c>
      <c r="AW246" s="2">
        <f t="shared" si="697"/>
        <v>0</v>
      </c>
      <c r="AX246" s="2">
        <f t="shared" si="698"/>
        <v>0</v>
      </c>
      <c r="AY246" s="2">
        <f t="shared" si="699"/>
        <v>0</v>
      </c>
      <c r="AZ246" s="2">
        <f t="shared" si="700"/>
        <v>0</v>
      </c>
      <c r="BA246" s="2">
        <f t="shared" si="701"/>
        <v>0</v>
      </c>
      <c r="BB246" s="2">
        <f t="shared" si="702"/>
        <v>0</v>
      </c>
      <c r="BC246" s="2">
        <f t="shared" si="703"/>
        <v>0</v>
      </c>
      <c r="BD246" s="2">
        <f t="shared" si="591"/>
        <v>0</v>
      </c>
      <c r="BE246" s="2">
        <f t="shared" si="592"/>
        <v>1</v>
      </c>
      <c r="BF246" s="2">
        <f t="shared" si="593"/>
        <v>0</v>
      </c>
      <c r="BG246" s="2">
        <f t="shared" si="594"/>
        <v>1</v>
      </c>
      <c r="BH246" s="2">
        <f t="shared" si="595"/>
        <v>0</v>
      </c>
      <c r="BI246" s="2">
        <f t="shared" si="596"/>
        <v>0</v>
      </c>
      <c r="BJ246" s="2">
        <f t="shared" si="597"/>
        <v>0</v>
      </c>
      <c r="BK246" s="2">
        <f t="shared" si="598"/>
        <v>0</v>
      </c>
      <c r="BL246" s="2">
        <f t="shared" si="599"/>
        <v>0</v>
      </c>
      <c r="BM246" s="2">
        <f t="shared" si="600"/>
        <v>0</v>
      </c>
      <c r="BN246" s="2">
        <f t="shared" si="601"/>
        <v>0</v>
      </c>
      <c r="BO246" s="2">
        <f t="shared" si="602"/>
        <v>0</v>
      </c>
      <c r="BP246" s="2">
        <f t="shared" si="603"/>
        <v>0</v>
      </c>
      <c r="BQ246" s="2">
        <f t="shared" si="604"/>
        <v>0</v>
      </c>
      <c r="BR246" s="2">
        <f t="shared" si="605"/>
        <v>0</v>
      </c>
      <c r="BS246" s="2">
        <f t="shared" si="606"/>
        <v>1</v>
      </c>
      <c r="BT246" s="2">
        <f t="shared" si="607"/>
        <v>0</v>
      </c>
      <c r="BU246" s="2">
        <f t="shared" si="608"/>
        <v>0</v>
      </c>
      <c r="BV246" s="2">
        <f t="shared" si="609"/>
        <v>0</v>
      </c>
      <c r="BW246" s="2">
        <f t="shared" si="610"/>
        <v>1</v>
      </c>
      <c r="BX246" s="2">
        <f t="shared" si="611"/>
        <v>0</v>
      </c>
      <c r="BY246" s="2">
        <f t="shared" si="612"/>
        <v>1</v>
      </c>
      <c r="BZ246" s="2">
        <f t="shared" si="613"/>
        <v>0</v>
      </c>
      <c r="CA246" s="2">
        <f t="shared" si="614"/>
        <v>0</v>
      </c>
      <c r="CB246" s="2">
        <f t="shared" si="615"/>
        <v>0</v>
      </c>
      <c r="CC246" s="2">
        <f t="shared" si="616"/>
        <v>0</v>
      </c>
      <c r="CD246" s="2">
        <f t="shared" si="617"/>
        <v>0</v>
      </c>
      <c r="CE246" s="2">
        <f t="shared" si="618"/>
        <v>0</v>
      </c>
      <c r="CF246" s="2">
        <f t="shared" si="619"/>
        <v>0</v>
      </c>
      <c r="CG246" s="2">
        <f t="shared" si="620"/>
        <v>0</v>
      </c>
      <c r="CH246" s="2">
        <f t="shared" si="621"/>
        <v>0</v>
      </c>
      <c r="CI246" s="2">
        <f t="shared" si="622"/>
        <v>0</v>
      </c>
      <c r="CJ246" s="2">
        <f t="shared" si="623"/>
        <v>0</v>
      </c>
      <c r="CK246" s="2">
        <f t="shared" si="624"/>
        <v>0</v>
      </c>
      <c r="CL246" s="2">
        <f t="shared" si="625"/>
        <v>1</v>
      </c>
      <c r="CM246" s="2">
        <f t="shared" si="626"/>
        <v>0</v>
      </c>
      <c r="CN246" s="2">
        <f t="shared" si="627"/>
        <v>1</v>
      </c>
      <c r="CO246" s="2">
        <f t="shared" si="628"/>
        <v>0</v>
      </c>
      <c r="CP246" s="2">
        <f t="shared" si="629"/>
        <v>0</v>
      </c>
      <c r="CQ246" s="2">
        <f t="shared" si="630"/>
        <v>0</v>
      </c>
      <c r="CR246" s="2">
        <f t="shared" si="631"/>
        <v>0</v>
      </c>
      <c r="CS246" s="2">
        <f t="shared" si="632"/>
        <v>0</v>
      </c>
      <c r="CT246" s="2">
        <f t="shared" si="633"/>
        <v>0</v>
      </c>
      <c r="CU246" s="2">
        <f t="shared" si="634"/>
        <v>1</v>
      </c>
      <c r="CV246" s="2">
        <f t="shared" si="635"/>
        <v>0</v>
      </c>
      <c r="CW246" s="2">
        <f t="shared" si="636"/>
        <v>1</v>
      </c>
      <c r="CX246" s="2">
        <f t="shared" si="637"/>
        <v>0</v>
      </c>
      <c r="CY246" s="2">
        <f t="shared" si="638"/>
        <v>0</v>
      </c>
      <c r="CZ246" s="2">
        <f t="shared" si="639"/>
        <v>0</v>
      </c>
    </row>
    <row r="247" spans="1:104" ht="124.2" x14ac:dyDescent="0.3">
      <c r="A247" s="2" t="s">
        <v>926</v>
      </c>
      <c r="B247" s="2" t="s">
        <v>1009</v>
      </c>
      <c r="C247" s="2" t="s">
        <v>889</v>
      </c>
      <c r="D247" s="2" t="s">
        <v>927</v>
      </c>
      <c r="E247" s="2" t="s">
        <v>5</v>
      </c>
      <c r="F247" s="2">
        <f t="shared" si="672"/>
        <v>1</v>
      </c>
      <c r="G247" s="2">
        <f t="shared" si="673"/>
        <v>0</v>
      </c>
      <c r="H247" s="2">
        <f t="shared" si="674"/>
        <v>0</v>
      </c>
      <c r="I247" s="2">
        <f t="shared" si="675"/>
        <v>0</v>
      </c>
      <c r="J247" s="2">
        <f t="shared" si="676"/>
        <v>0</v>
      </c>
      <c r="K247" s="2">
        <f t="shared" si="677"/>
        <v>0</v>
      </c>
      <c r="L247" s="2">
        <f t="shared" si="678"/>
        <v>0</v>
      </c>
      <c r="M247" s="2">
        <f t="shared" si="679"/>
        <v>0</v>
      </c>
      <c r="N247" s="2" t="s">
        <v>556</v>
      </c>
      <c r="P247" s="2" t="s">
        <v>139</v>
      </c>
      <c r="R247" s="2" t="s">
        <v>925</v>
      </c>
      <c r="S247" s="2" t="s">
        <v>63</v>
      </c>
      <c r="U247" s="2" t="s">
        <v>71</v>
      </c>
      <c r="V247" s="2" t="s">
        <v>1239</v>
      </c>
      <c r="W247" s="2" t="s">
        <v>81</v>
      </c>
      <c r="X247" s="2" t="s">
        <v>87</v>
      </c>
      <c r="Y247" s="2">
        <f t="shared" si="584"/>
        <v>1</v>
      </c>
      <c r="Z247" s="2">
        <f t="shared" si="585"/>
        <v>0</v>
      </c>
      <c r="AA247" s="2">
        <f t="shared" si="586"/>
        <v>1</v>
      </c>
      <c r="AB247" s="2">
        <f t="shared" si="587"/>
        <v>0</v>
      </c>
      <c r="AC247" s="2">
        <f t="shared" si="588"/>
        <v>1</v>
      </c>
      <c r="AD247" s="2">
        <f t="shared" si="680"/>
        <v>1</v>
      </c>
      <c r="AE247" s="2">
        <f t="shared" si="589"/>
        <v>1</v>
      </c>
      <c r="AF247" s="2">
        <f t="shared" si="681"/>
        <v>0</v>
      </c>
      <c r="AG247" s="2">
        <f t="shared" si="682"/>
        <v>0</v>
      </c>
      <c r="AH247" s="2">
        <f t="shared" si="683"/>
        <v>0</v>
      </c>
      <c r="AI247" s="2">
        <f t="shared" si="684"/>
        <v>0</v>
      </c>
      <c r="AJ247" s="2">
        <f t="shared" si="685"/>
        <v>0</v>
      </c>
      <c r="AK247" s="2">
        <f t="shared" si="686"/>
        <v>0</v>
      </c>
      <c r="AL247" s="2">
        <f t="shared" si="687"/>
        <v>1</v>
      </c>
      <c r="AM247" s="2">
        <f t="shared" si="688"/>
        <v>0</v>
      </c>
      <c r="AN247" s="2">
        <f t="shared" si="689"/>
        <v>0</v>
      </c>
      <c r="AO247" s="2">
        <f t="shared" si="690"/>
        <v>0</v>
      </c>
      <c r="AP247" s="2">
        <f t="shared" si="691"/>
        <v>0</v>
      </c>
      <c r="AQ247" s="2">
        <f t="shared" si="692"/>
        <v>0</v>
      </c>
      <c r="AR247" s="2">
        <f t="shared" si="693"/>
        <v>0</v>
      </c>
      <c r="AS247" s="2">
        <f t="shared" si="590"/>
        <v>0</v>
      </c>
      <c r="AT247" s="2">
        <f t="shared" si="694"/>
        <v>1</v>
      </c>
      <c r="AU247" s="2">
        <f t="shared" si="695"/>
        <v>0</v>
      </c>
      <c r="AV247" s="2">
        <f t="shared" si="696"/>
        <v>0</v>
      </c>
      <c r="AW247" s="2">
        <f t="shared" si="697"/>
        <v>0</v>
      </c>
      <c r="AX247" s="2">
        <f t="shared" si="698"/>
        <v>0</v>
      </c>
      <c r="AY247" s="2">
        <f t="shared" si="699"/>
        <v>0</v>
      </c>
      <c r="AZ247" s="2">
        <f t="shared" si="700"/>
        <v>1</v>
      </c>
      <c r="BA247" s="2">
        <f t="shared" si="701"/>
        <v>0</v>
      </c>
      <c r="BB247" s="2">
        <f t="shared" si="702"/>
        <v>0</v>
      </c>
      <c r="BC247" s="2">
        <f t="shared" si="703"/>
        <v>0</v>
      </c>
      <c r="BD247" s="2">
        <f t="shared" si="591"/>
        <v>0</v>
      </c>
      <c r="BE247" s="2">
        <f t="shared" si="592"/>
        <v>0</v>
      </c>
      <c r="BF247" s="2">
        <f t="shared" si="593"/>
        <v>0</v>
      </c>
      <c r="BG247" s="2">
        <f t="shared" si="594"/>
        <v>1</v>
      </c>
      <c r="BH247" s="2">
        <f t="shared" si="595"/>
        <v>1</v>
      </c>
      <c r="BI247" s="2">
        <f t="shared" si="596"/>
        <v>0</v>
      </c>
      <c r="BJ247" s="2">
        <f t="shared" si="597"/>
        <v>0</v>
      </c>
      <c r="BK247" s="2">
        <f t="shared" si="598"/>
        <v>0</v>
      </c>
      <c r="BL247" s="2">
        <f t="shared" si="599"/>
        <v>0</v>
      </c>
      <c r="BM247" s="2">
        <f t="shared" si="600"/>
        <v>0</v>
      </c>
      <c r="BN247" s="2">
        <f t="shared" si="601"/>
        <v>0</v>
      </c>
      <c r="BO247" s="2">
        <f t="shared" si="602"/>
        <v>0</v>
      </c>
      <c r="BP247" s="2">
        <f t="shared" si="603"/>
        <v>0</v>
      </c>
      <c r="BQ247" s="2">
        <f t="shared" si="604"/>
        <v>0</v>
      </c>
      <c r="BR247" s="2">
        <f t="shared" si="605"/>
        <v>1</v>
      </c>
      <c r="BS247" s="2">
        <f t="shared" si="606"/>
        <v>0</v>
      </c>
      <c r="BT247" s="2">
        <f t="shared" si="607"/>
        <v>0</v>
      </c>
      <c r="BU247" s="2">
        <f t="shared" si="608"/>
        <v>0</v>
      </c>
      <c r="BV247" s="2">
        <f t="shared" si="609"/>
        <v>0</v>
      </c>
      <c r="BW247" s="2">
        <f t="shared" si="610"/>
        <v>0</v>
      </c>
      <c r="BX247" s="2">
        <f t="shared" si="611"/>
        <v>0</v>
      </c>
      <c r="BY247" s="2">
        <f t="shared" si="612"/>
        <v>0</v>
      </c>
      <c r="BZ247" s="2">
        <f t="shared" si="613"/>
        <v>0</v>
      </c>
      <c r="CA247" s="2">
        <f t="shared" si="614"/>
        <v>0</v>
      </c>
      <c r="CB247" s="2">
        <f t="shared" si="615"/>
        <v>0</v>
      </c>
      <c r="CC247" s="2">
        <f t="shared" si="616"/>
        <v>0</v>
      </c>
      <c r="CD247" s="2">
        <f t="shared" si="617"/>
        <v>0</v>
      </c>
      <c r="CE247" s="2">
        <f t="shared" si="618"/>
        <v>0</v>
      </c>
      <c r="CF247" s="2">
        <f t="shared" si="619"/>
        <v>0</v>
      </c>
      <c r="CG247" s="2">
        <f t="shared" si="620"/>
        <v>0</v>
      </c>
      <c r="CH247" s="2">
        <f t="shared" si="621"/>
        <v>1</v>
      </c>
      <c r="CI247" s="2">
        <f t="shared" si="622"/>
        <v>0</v>
      </c>
      <c r="CJ247" s="2">
        <f t="shared" si="623"/>
        <v>0</v>
      </c>
      <c r="CK247" s="2">
        <f t="shared" si="624"/>
        <v>0</v>
      </c>
      <c r="CL247" s="2">
        <f t="shared" si="625"/>
        <v>1</v>
      </c>
      <c r="CM247" s="2">
        <f t="shared" si="626"/>
        <v>1</v>
      </c>
      <c r="CN247" s="2">
        <f t="shared" si="627"/>
        <v>1</v>
      </c>
      <c r="CO247" s="2">
        <f t="shared" si="628"/>
        <v>0</v>
      </c>
      <c r="CP247" s="2">
        <f t="shared" si="629"/>
        <v>0</v>
      </c>
      <c r="CQ247" s="2">
        <f t="shared" si="630"/>
        <v>0</v>
      </c>
      <c r="CR247" s="2">
        <f t="shared" si="631"/>
        <v>0</v>
      </c>
      <c r="CS247" s="2">
        <f t="shared" si="632"/>
        <v>0</v>
      </c>
      <c r="CT247" s="2">
        <f t="shared" si="633"/>
        <v>0</v>
      </c>
      <c r="CU247" s="2">
        <f t="shared" si="634"/>
        <v>0</v>
      </c>
      <c r="CV247" s="2">
        <f t="shared" si="635"/>
        <v>0</v>
      </c>
      <c r="CW247" s="2">
        <f t="shared" si="636"/>
        <v>0</v>
      </c>
      <c r="CX247" s="2">
        <f t="shared" si="637"/>
        <v>0</v>
      </c>
      <c r="CY247" s="2">
        <f t="shared" si="638"/>
        <v>0</v>
      </c>
      <c r="CZ247" s="2">
        <f t="shared" si="639"/>
        <v>1</v>
      </c>
    </row>
    <row r="248" spans="1:104" ht="110.4" x14ac:dyDescent="0.3">
      <c r="A248" s="2" t="s">
        <v>1010</v>
      </c>
      <c r="B248" s="2" t="s">
        <v>1011</v>
      </c>
      <c r="C248" s="2" t="s">
        <v>889</v>
      </c>
      <c r="D248" s="2" t="s">
        <v>928</v>
      </c>
      <c r="E248" s="2" t="s">
        <v>5</v>
      </c>
      <c r="F248" s="2">
        <f t="shared" si="672"/>
        <v>1</v>
      </c>
      <c r="G248" s="2">
        <f t="shared" si="673"/>
        <v>0</v>
      </c>
      <c r="H248" s="2">
        <f t="shared" si="674"/>
        <v>0</v>
      </c>
      <c r="I248" s="2">
        <f t="shared" si="675"/>
        <v>0</v>
      </c>
      <c r="J248" s="2">
        <f t="shared" si="676"/>
        <v>0</v>
      </c>
      <c r="K248" s="2">
        <f t="shared" si="677"/>
        <v>0</v>
      </c>
      <c r="L248" s="2">
        <f t="shared" si="678"/>
        <v>0</v>
      </c>
      <c r="M248" s="2">
        <f t="shared" si="679"/>
        <v>0</v>
      </c>
      <c r="P248" s="2" t="s">
        <v>139</v>
      </c>
      <c r="R248" s="2" t="s">
        <v>163</v>
      </c>
      <c r="S248" s="2" t="s">
        <v>63</v>
      </c>
      <c r="U248" s="2" t="s">
        <v>71</v>
      </c>
      <c r="V248" s="2" t="s">
        <v>1237</v>
      </c>
      <c r="Y248" s="2">
        <f t="shared" si="584"/>
        <v>0</v>
      </c>
      <c r="Z248" s="2">
        <f t="shared" si="585"/>
        <v>0</v>
      </c>
      <c r="AA248" s="2">
        <f t="shared" si="586"/>
        <v>1</v>
      </c>
      <c r="AB248" s="2">
        <f t="shared" si="587"/>
        <v>0</v>
      </c>
      <c r="AC248" s="2">
        <f t="shared" si="588"/>
        <v>1</v>
      </c>
      <c r="AD248" s="2">
        <f t="shared" si="680"/>
        <v>1</v>
      </c>
      <c r="AE248" s="2">
        <f t="shared" si="589"/>
        <v>0</v>
      </c>
      <c r="AF248" s="2">
        <f t="shared" si="681"/>
        <v>0</v>
      </c>
      <c r="AG248" s="2">
        <f t="shared" si="682"/>
        <v>0</v>
      </c>
      <c r="AH248" s="2">
        <f t="shared" si="683"/>
        <v>0</v>
      </c>
      <c r="AI248" s="2">
        <f t="shared" si="684"/>
        <v>0</v>
      </c>
      <c r="AJ248" s="2">
        <f t="shared" si="685"/>
        <v>0</v>
      </c>
      <c r="AK248" s="2">
        <f t="shared" si="686"/>
        <v>0</v>
      </c>
      <c r="AL248" s="2">
        <f t="shared" si="687"/>
        <v>1</v>
      </c>
      <c r="AM248" s="2">
        <f t="shared" si="688"/>
        <v>0</v>
      </c>
      <c r="AN248" s="2">
        <f t="shared" si="689"/>
        <v>0</v>
      </c>
      <c r="AO248" s="2">
        <f t="shared" si="690"/>
        <v>0</v>
      </c>
      <c r="AP248" s="2">
        <f t="shared" si="691"/>
        <v>0</v>
      </c>
      <c r="AQ248" s="2">
        <f t="shared" si="692"/>
        <v>0</v>
      </c>
      <c r="AR248" s="2">
        <f t="shared" si="693"/>
        <v>0</v>
      </c>
      <c r="AS248" s="2">
        <f t="shared" si="590"/>
        <v>0</v>
      </c>
      <c r="AT248" s="2">
        <f t="shared" si="694"/>
        <v>0</v>
      </c>
      <c r="AU248" s="2">
        <f t="shared" si="695"/>
        <v>0</v>
      </c>
      <c r="AV248" s="2">
        <f t="shared" si="696"/>
        <v>0</v>
      </c>
      <c r="AW248" s="2">
        <f t="shared" si="697"/>
        <v>0</v>
      </c>
      <c r="AX248" s="2">
        <f t="shared" si="698"/>
        <v>0</v>
      </c>
      <c r="AY248" s="2">
        <f t="shared" si="699"/>
        <v>0</v>
      </c>
      <c r="AZ248" s="2">
        <f t="shared" si="700"/>
        <v>0</v>
      </c>
      <c r="BA248" s="2">
        <f t="shared" si="701"/>
        <v>0</v>
      </c>
      <c r="BB248" s="2">
        <f t="shared" si="702"/>
        <v>0</v>
      </c>
      <c r="BC248" s="2">
        <f t="shared" si="703"/>
        <v>0</v>
      </c>
      <c r="BD248" s="2">
        <f t="shared" si="591"/>
        <v>0</v>
      </c>
      <c r="BE248" s="2">
        <f t="shared" si="592"/>
        <v>0</v>
      </c>
      <c r="BF248" s="2">
        <f t="shared" si="593"/>
        <v>0</v>
      </c>
      <c r="BG248" s="2">
        <f t="shared" si="594"/>
        <v>0</v>
      </c>
      <c r="BH248" s="2">
        <f t="shared" si="595"/>
        <v>0</v>
      </c>
      <c r="BI248" s="2">
        <f t="shared" si="596"/>
        <v>0</v>
      </c>
      <c r="BJ248" s="2">
        <f t="shared" si="597"/>
        <v>0</v>
      </c>
      <c r="BK248" s="2">
        <f t="shared" si="598"/>
        <v>0</v>
      </c>
      <c r="BL248" s="2">
        <f t="shared" si="599"/>
        <v>0</v>
      </c>
      <c r="BM248" s="2">
        <f t="shared" si="600"/>
        <v>0</v>
      </c>
      <c r="BN248" s="2">
        <f t="shared" si="601"/>
        <v>0</v>
      </c>
      <c r="BO248" s="2">
        <f t="shared" si="602"/>
        <v>0</v>
      </c>
      <c r="BP248" s="2">
        <f t="shared" si="603"/>
        <v>0</v>
      </c>
      <c r="BQ248" s="2">
        <f t="shared" si="604"/>
        <v>0</v>
      </c>
      <c r="BR248" s="2">
        <f t="shared" si="605"/>
        <v>1</v>
      </c>
      <c r="BS248" s="2">
        <f t="shared" si="606"/>
        <v>0</v>
      </c>
      <c r="BT248" s="2">
        <f t="shared" si="607"/>
        <v>0</v>
      </c>
      <c r="BU248" s="2">
        <f t="shared" si="608"/>
        <v>0</v>
      </c>
      <c r="BV248" s="2">
        <f t="shared" si="609"/>
        <v>0</v>
      </c>
      <c r="BW248" s="2">
        <f t="shared" si="610"/>
        <v>0</v>
      </c>
      <c r="BX248" s="2">
        <f t="shared" si="611"/>
        <v>0</v>
      </c>
      <c r="BY248" s="2">
        <f t="shared" si="612"/>
        <v>0</v>
      </c>
      <c r="BZ248" s="2">
        <f t="shared" si="613"/>
        <v>0</v>
      </c>
      <c r="CA248" s="2">
        <f t="shared" si="614"/>
        <v>0</v>
      </c>
      <c r="CB248" s="2">
        <f t="shared" si="615"/>
        <v>0</v>
      </c>
      <c r="CC248" s="2">
        <f t="shared" si="616"/>
        <v>0</v>
      </c>
      <c r="CD248" s="2">
        <f t="shared" si="617"/>
        <v>0</v>
      </c>
      <c r="CE248" s="2">
        <f t="shared" si="618"/>
        <v>0</v>
      </c>
      <c r="CF248" s="2">
        <f t="shared" si="619"/>
        <v>0</v>
      </c>
      <c r="CG248" s="2">
        <f t="shared" si="620"/>
        <v>0</v>
      </c>
      <c r="CH248" s="2">
        <f t="shared" si="621"/>
        <v>1</v>
      </c>
      <c r="CI248" s="2">
        <f t="shared" si="622"/>
        <v>0</v>
      </c>
      <c r="CJ248" s="2">
        <f t="shared" si="623"/>
        <v>0</v>
      </c>
      <c r="CK248" s="2">
        <f t="shared" si="624"/>
        <v>0</v>
      </c>
      <c r="CL248" s="2">
        <f t="shared" si="625"/>
        <v>1</v>
      </c>
      <c r="CM248" s="2">
        <f t="shared" si="626"/>
        <v>0</v>
      </c>
      <c r="CN248" s="2">
        <f t="shared" si="627"/>
        <v>0</v>
      </c>
      <c r="CO248" s="2">
        <f t="shared" si="628"/>
        <v>0</v>
      </c>
      <c r="CP248" s="2">
        <f t="shared" si="629"/>
        <v>0</v>
      </c>
      <c r="CQ248" s="2">
        <f t="shared" si="630"/>
        <v>0</v>
      </c>
      <c r="CR248" s="2">
        <f t="shared" si="631"/>
        <v>0</v>
      </c>
      <c r="CS248" s="2">
        <f t="shared" si="632"/>
        <v>0</v>
      </c>
      <c r="CT248" s="2">
        <f t="shared" si="633"/>
        <v>0</v>
      </c>
      <c r="CU248" s="2">
        <f t="shared" si="634"/>
        <v>0</v>
      </c>
      <c r="CV248" s="2">
        <f t="shared" si="635"/>
        <v>0</v>
      </c>
      <c r="CW248" s="2">
        <f t="shared" si="636"/>
        <v>0</v>
      </c>
      <c r="CX248" s="2">
        <f t="shared" si="637"/>
        <v>0</v>
      </c>
      <c r="CY248" s="2">
        <f t="shared" si="638"/>
        <v>0</v>
      </c>
      <c r="CZ248" s="2">
        <f t="shared" si="639"/>
        <v>0</v>
      </c>
    </row>
    <row r="249" spans="1:104" ht="124.2" x14ac:dyDescent="0.3">
      <c r="A249" s="2" t="s">
        <v>931</v>
      </c>
      <c r="B249" s="2" t="s">
        <v>1012</v>
      </c>
      <c r="C249" s="2" t="s">
        <v>889</v>
      </c>
      <c r="D249" s="2" t="s">
        <v>933</v>
      </c>
      <c r="E249" s="2" t="s">
        <v>5</v>
      </c>
      <c r="F249" s="2">
        <f t="shared" si="672"/>
        <v>1</v>
      </c>
      <c r="G249" s="2">
        <f t="shared" si="673"/>
        <v>0</v>
      </c>
      <c r="H249" s="2">
        <f t="shared" si="674"/>
        <v>0</v>
      </c>
      <c r="I249" s="2">
        <f t="shared" si="675"/>
        <v>0</v>
      </c>
      <c r="J249" s="2">
        <f t="shared" si="676"/>
        <v>0</v>
      </c>
      <c r="K249" s="2">
        <f t="shared" si="677"/>
        <v>0</v>
      </c>
      <c r="L249" s="2">
        <f t="shared" si="678"/>
        <v>0</v>
      </c>
      <c r="M249" s="2">
        <f t="shared" si="679"/>
        <v>0</v>
      </c>
      <c r="P249" s="2" t="s">
        <v>139</v>
      </c>
      <c r="R249" s="2" t="s">
        <v>932</v>
      </c>
      <c r="S249" s="2" t="s">
        <v>63</v>
      </c>
      <c r="T249" s="2" t="s">
        <v>68</v>
      </c>
      <c r="U249" s="2" t="s">
        <v>74</v>
      </c>
      <c r="V249" s="2" t="s">
        <v>1237</v>
      </c>
      <c r="Y249" s="2">
        <f t="shared" si="584"/>
        <v>0</v>
      </c>
      <c r="Z249" s="2">
        <f t="shared" si="585"/>
        <v>0</v>
      </c>
      <c r="AA249" s="2">
        <f t="shared" si="586"/>
        <v>1</v>
      </c>
      <c r="AB249" s="2">
        <f t="shared" si="587"/>
        <v>0</v>
      </c>
      <c r="AC249" s="2">
        <f t="shared" si="588"/>
        <v>1</v>
      </c>
      <c r="AD249" s="2">
        <f t="shared" si="680"/>
        <v>1</v>
      </c>
      <c r="AE249" s="2">
        <f t="shared" si="589"/>
        <v>0</v>
      </c>
      <c r="AF249" s="2">
        <f t="shared" si="681"/>
        <v>0</v>
      </c>
      <c r="AG249" s="2">
        <f t="shared" si="682"/>
        <v>0</v>
      </c>
      <c r="AH249" s="2">
        <f t="shared" si="683"/>
        <v>0</v>
      </c>
      <c r="AI249" s="2">
        <f t="shared" si="684"/>
        <v>1</v>
      </c>
      <c r="AJ249" s="2">
        <f t="shared" si="685"/>
        <v>0</v>
      </c>
      <c r="AK249" s="2">
        <f t="shared" si="686"/>
        <v>0</v>
      </c>
      <c r="AL249" s="2">
        <f t="shared" si="687"/>
        <v>0</v>
      </c>
      <c r="AM249" s="2">
        <f t="shared" si="688"/>
        <v>0</v>
      </c>
      <c r="AN249" s="2">
        <f t="shared" si="689"/>
        <v>0</v>
      </c>
      <c r="AO249" s="2">
        <f t="shared" si="690"/>
        <v>0</v>
      </c>
      <c r="AP249" s="2">
        <f t="shared" si="691"/>
        <v>1</v>
      </c>
      <c r="AQ249" s="2">
        <f t="shared" si="692"/>
        <v>0</v>
      </c>
      <c r="AR249" s="2">
        <f t="shared" si="693"/>
        <v>0</v>
      </c>
      <c r="AS249" s="2">
        <f t="shared" si="590"/>
        <v>0</v>
      </c>
      <c r="AT249" s="2">
        <f t="shared" si="694"/>
        <v>0</v>
      </c>
      <c r="AU249" s="2">
        <f t="shared" si="695"/>
        <v>0</v>
      </c>
      <c r="AV249" s="2">
        <f t="shared" si="696"/>
        <v>0</v>
      </c>
      <c r="AW249" s="2">
        <f t="shared" si="697"/>
        <v>0</v>
      </c>
      <c r="AX249" s="2">
        <f t="shared" si="698"/>
        <v>0</v>
      </c>
      <c r="AY249" s="2">
        <f t="shared" si="699"/>
        <v>0</v>
      </c>
      <c r="AZ249" s="2">
        <f t="shared" si="700"/>
        <v>0</v>
      </c>
      <c r="BA249" s="2">
        <f t="shared" si="701"/>
        <v>0</v>
      </c>
      <c r="BB249" s="2">
        <f t="shared" si="702"/>
        <v>0</v>
      </c>
      <c r="BC249" s="2">
        <f t="shared" si="703"/>
        <v>0</v>
      </c>
      <c r="BD249" s="2">
        <f t="shared" si="591"/>
        <v>0</v>
      </c>
      <c r="BE249" s="2">
        <f t="shared" si="592"/>
        <v>0</v>
      </c>
      <c r="BF249" s="2">
        <f t="shared" si="593"/>
        <v>0</v>
      </c>
      <c r="BG249" s="2">
        <f t="shared" si="594"/>
        <v>0</v>
      </c>
      <c r="BH249" s="2">
        <f t="shared" si="595"/>
        <v>0</v>
      </c>
      <c r="BI249" s="2">
        <f t="shared" si="596"/>
        <v>0</v>
      </c>
      <c r="BJ249" s="2">
        <f t="shared" si="597"/>
        <v>0</v>
      </c>
      <c r="BK249" s="2">
        <f t="shared" si="598"/>
        <v>0</v>
      </c>
      <c r="BL249" s="2">
        <f t="shared" si="599"/>
        <v>0</v>
      </c>
      <c r="BM249" s="2">
        <f t="shared" si="600"/>
        <v>0</v>
      </c>
      <c r="BN249" s="2">
        <f t="shared" si="601"/>
        <v>0</v>
      </c>
      <c r="BO249" s="2">
        <f t="shared" si="602"/>
        <v>0</v>
      </c>
      <c r="BP249" s="2">
        <f t="shared" si="603"/>
        <v>0</v>
      </c>
      <c r="BQ249" s="2">
        <f t="shared" si="604"/>
        <v>0</v>
      </c>
      <c r="BR249" s="2">
        <f t="shared" si="605"/>
        <v>1</v>
      </c>
      <c r="BS249" s="2">
        <f t="shared" si="606"/>
        <v>0</v>
      </c>
      <c r="BT249" s="2">
        <f t="shared" si="607"/>
        <v>0</v>
      </c>
      <c r="BU249" s="2">
        <f t="shared" si="608"/>
        <v>0</v>
      </c>
      <c r="BV249" s="2">
        <f t="shared" si="609"/>
        <v>0</v>
      </c>
      <c r="BW249" s="2">
        <f t="shared" si="610"/>
        <v>0</v>
      </c>
      <c r="BX249" s="2">
        <f t="shared" si="611"/>
        <v>0</v>
      </c>
      <c r="BY249" s="2">
        <f t="shared" si="612"/>
        <v>0</v>
      </c>
      <c r="BZ249" s="2">
        <f t="shared" si="613"/>
        <v>0</v>
      </c>
      <c r="CA249" s="2">
        <f t="shared" si="614"/>
        <v>0</v>
      </c>
      <c r="CB249" s="2">
        <f t="shared" si="615"/>
        <v>0</v>
      </c>
      <c r="CC249" s="2">
        <f t="shared" si="616"/>
        <v>0</v>
      </c>
      <c r="CD249" s="2">
        <f t="shared" si="617"/>
        <v>0</v>
      </c>
      <c r="CE249" s="2">
        <f t="shared" si="618"/>
        <v>0</v>
      </c>
      <c r="CF249" s="2">
        <f t="shared" si="619"/>
        <v>0</v>
      </c>
      <c r="CG249" s="2">
        <f t="shared" si="620"/>
        <v>0</v>
      </c>
      <c r="CH249" s="2">
        <f t="shared" si="621"/>
        <v>1</v>
      </c>
      <c r="CI249" s="2">
        <f t="shared" si="622"/>
        <v>0</v>
      </c>
      <c r="CJ249" s="2">
        <f t="shared" si="623"/>
        <v>0</v>
      </c>
      <c r="CK249" s="2">
        <f t="shared" si="624"/>
        <v>0</v>
      </c>
      <c r="CL249" s="2">
        <f t="shared" si="625"/>
        <v>1</v>
      </c>
      <c r="CM249" s="2">
        <f t="shared" si="626"/>
        <v>1</v>
      </c>
      <c r="CN249" s="2">
        <f t="shared" si="627"/>
        <v>0</v>
      </c>
      <c r="CO249" s="2">
        <f t="shared" si="628"/>
        <v>0</v>
      </c>
      <c r="CP249" s="2">
        <f t="shared" si="629"/>
        <v>0</v>
      </c>
      <c r="CQ249" s="2">
        <f t="shared" si="630"/>
        <v>0</v>
      </c>
      <c r="CR249" s="2">
        <f t="shared" si="631"/>
        <v>0</v>
      </c>
      <c r="CS249" s="2">
        <f t="shared" si="632"/>
        <v>0</v>
      </c>
      <c r="CT249" s="2">
        <f t="shared" si="633"/>
        <v>0</v>
      </c>
      <c r="CU249" s="2">
        <f t="shared" si="634"/>
        <v>0</v>
      </c>
      <c r="CV249" s="2">
        <f t="shared" si="635"/>
        <v>0</v>
      </c>
      <c r="CW249" s="2">
        <f t="shared" si="636"/>
        <v>0</v>
      </c>
      <c r="CX249" s="2">
        <f t="shared" si="637"/>
        <v>0</v>
      </c>
      <c r="CY249" s="2">
        <f t="shared" si="638"/>
        <v>0</v>
      </c>
      <c r="CZ249" s="2">
        <f t="shared" si="639"/>
        <v>0</v>
      </c>
    </row>
    <row r="250" spans="1:104" ht="41.4" x14ac:dyDescent="0.3">
      <c r="A250" s="2" t="s">
        <v>930</v>
      </c>
      <c r="B250" s="2" t="s">
        <v>1013</v>
      </c>
      <c r="C250" s="2" t="s">
        <v>889</v>
      </c>
      <c r="D250" s="2" t="s">
        <v>929</v>
      </c>
      <c r="E250" s="2" t="s">
        <v>5</v>
      </c>
      <c r="F250" s="2">
        <f t="shared" si="672"/>
        <v>1</v>
      </c>
      <c r="G250" s="2">
        <f t="shared" si="673"/>
        <v>0</v>
      </c>
      <c r="H250" s="2">
        <f t="shared" si="674"/>
        <v>0</v>
      </c>
      <c r="I250" s="2">
        <f t="shared" si="675"/>
        <v>0</v>
      </c>
      <c r="J250" s="2">
        <f t="shared" si="676"/>
        <v>0</v>
      </c>
      <c r="K250" s="2">
        <f t="shared" si="677"/>
        <v>0</v>
      </c>
      <c r="L250" s="2">
        <f t="shared" si="678"/>
        <v>0</v>
      </c>
      <c r="M250" s="2">
        <f t="shared" si="679"/>
        <v>0</v>
      </c>
      <c r="N250" s="2" t="s">
        <v>44</v>
      </c>
      <c r="P250" s="2" t="s">
        <v>139</v>
      </c>
      <c r="S250" s="2" t="s">
        <v>108</v>
      </c>
      <c r="V250" s="2" t="s">
        <v>1237</v>
      </c>
      <c r="Y250" s="2">
        <f t="shared" si="584"/>
        <v>1</v>
      </c>
      <c r="Z250" s="2">
        <f t="shared" si="585"/>
        <v>0</v>
      </c>
      <c r="AA250" s="2">
        <f t="shared" si="586"/>
        <v>1</v>
      </c>
      <c r="AB250" s="2">
        <f t="shared" si="587"/>
        <v>0</v>
      </c>
      <c r="AC250" s="2">
        <f t="shared" si="588"/>
        <v>0</v>
      </c>
      <c r="AD250" s="2">
        <f t="shared" si="680"/>
        <v>0</v>
      </c>
      <c r="AE250" s="2">
        <f t="shared" si="589"/>
        <v>0</v>
      </c>
      <c r="AF250" s="2">
        <f t="shared" si="681"/>
        <v>0</v>
      </c>
      <c r="AG250" s="2">
        <f t="shared" si="682"/>
        <v>0</v>
      </c>
      <c r="AH250" s="2">
        <f t="shared" si="683"/>
        <v>0</v>
      </c>
      <c r="AI250" s="2">
        <f t="shared" si="684"/>
        <v>0</v>
      </c>
      <c r="AJ250" s="2">
        <f t="shared" si="685"/>
        <v>0</v>
      </c>
      <c r="AK250" s="2">
        <f t="shared" si="686"/>
        <v>0</v>
      </c>
      <c r="AL250" s="2">
        <f t="shared" si="687"/>
        <v>0</v>
      </c>
      <c r="AM250" s="2">
        <f t="shared" si="688"/>
        <v>0</v>
      </c>
      <c r="AN250" s="2">
        <f t="shared" si="689"/>
        <v>0</v>
      </c>
      <c r="AO250" s="2">
        <f t="shared" si="690"/>
        <v>0</v>
      </c>
      <c r="AP250" s="2">
        <f t="shared" si="691"/>
        <v>0</v>
      </c>
      <c r="AQ250" s="2">
        <f t="shared" si="692"/>
        <v>0</v>
      </c>
      <c r="AR250" s="2">
        <f t="shared" si="693"/>
        <v>0</v>
      </c>
      <c r="AS250" s="2">
        <f t="shared" si="590"/>
        <v>0</v>
      </c>
      <c r="AT250" s="2">
        <f t="shared" si="694"/>
        <v>0</v>
      </c>
      <c r="AU250" s="2">
        <f t="shared" si="695"/>
        <v>0</v>
      </c>
      <c r="AV250" s="2">
        <f t="shared" si="696"/>
        <v>0</v>
      </c>
      <c r="AW250" s="2">
        <f t="shared" si="697"/>
        <v>0</v>
      </c>
      <c r="AX250" s="2">
        <f t="shared" si="698"/>
        <v>0</v>
      </c>
      <c r="AY250" s="2">
        <f t="shared" si="699"/>
        <v>0</v>
      </c>
      <c r="AZ250" s="2">
        <f t="shared" si="700"/>
        <v>0</v>
      </c>
      <c r="BA250" s="2">
        <f t="shared" si="701"/>
        <v>0</v>
      </c>
      <c r="BB250" s="2">
        <f t="shared" si="702"/>
        <v>0</v>
      </c>
      <c r="BC250" s="2">
        <f t="shared" si="703"/>
        <v>0</v>
      </c>
      <c r="BD250" s="2">
        <f t="shared" si="591"/>
        <v>0</v>
      </c>
      <c r="BE250" s="2">
        <f t="shared" si="592"/>
        <v>0</v>
      </c>
      <c r="BF250" s="2">
        <f t="shared" si="593"/>
        <v>0</v>
      </c>
      <c r="BG250" s="2">
        <f t="shared" si="594"/>
        <v>0</v>
      </c>
      <c r="BH250" s="2">
        <f t="shared" si="595"/>
        <v>1</v>
      </c>
      <c r="BI250" s="2">
        <f t="shared" si="596"/>
        <v>0</v>
      </c>
      <c r="BJ250" s="2">
        <f t="shared" si="597"/>
        <v>0</v>
      </c>
      <c r="BK250" s="2">
        <f t="shared" si="598"/>
        <v>0</v>
      </c>
      <c r="BL250" s="2">
        <f t="shared" si="599"/>
        <v>0</v>
      </c>
      <c r="BM250" s="2">
        <f t="shared" si="600"/>
        <v>0</v>
      </c>
      <c r="BN250" s="2">
        <f t="shared" si="601"/>
        <v>0</v>
      </c>
      <c r="BO250" s="2">
        <f t="shared" si="602"/>
        <v>0</v>
      </c>
      <c r="BP250" s="2">
        <f t="shared" si="603"/>
        <v>0</v>
      </c>
      <c r="BQ250" s="2">
        <f t="shared" si="604"/>
        <v>0</v>
      </c>
      <c r="BR250" s="2">
        <f t="shared" si="605"/>
        <v>1</v>
      </c>
      <c r="BS250" s="2">
        <f t="shared" si="606"/>
        <v>0</v>
      </c>
      <c r="BT250" s="2">
        <f t="shared" si="607"/>
        <v>0</v>
      </c>
      <c r="BU250" s="2">
        <f t="shared" si="608"/>
        <v>0</v>
      </c>
      <c r="BV250" s="2">
        <f t="shared" si="609"/>
        <v>0</v>
      </c>
      <c r="BW250" s="2">
        <f t="shared" si="610"/>
        <v>0</v>
      </c>
      <c r="BX250" s="2">
        <f t="shared" si="611"/>
        <v>0</v>
      </c>
      <c r="BY250" s="2">
        <f t="shared" si="612"/>
        <v>0</v>
      </c>
      <c r="BZ250" s="2">
        <f t="shared" si="613"/>
        <v>0</v>
      </c>
      <c r="CA250" s="2">
        <f t="shared" si="614"/>
        <v>0</v>
      </c>
      <c r="CB250" s="2">
        <f t="shared" si="615"/>
        <v>0</v>
      </c>
      <c r="CC250" s="2">
        <f t="shared" si="616"/>
        <v>0</v>
      </c>
      <c r="CD250" s="2">
        <f t="shared" si="617"/>
        <v>0</v>
      </c>
      <c r="CE250" s="2">
        <f t="shared" si="618"/>
        <v>0</v>
      </c>
      <c r="CF250" s="2">
        <f t="shared" si="619"/>
        <v>0</v>
      </c>
      <c r="CG250" s="2">
        <f t="shared" si="620"/>
        <v>0</v>
      </c>
      <c r="CH250" s="2">
        <f t="shared" si="621"/>
        <v>0</v>
      </c>
      <c r="CI250" s="2">
        <f t="shared" si="622"/>
        <v>0</v>
      </c>
      <c r="CJ250" s="2">
        <f t="shared" si="623"/>
        <v>0</v>
      </c>
      <c r="CK250" s="2">
        <f t="shared" si="624"/>
        <v>0</v>
      </c>
      <c r="CL250" s="2">
        <f t="shared" si="625"/>
        <v>0</v>
      </c>
      <c r="CM250" s="2">
        <f t="shared" si="626"/>
        <v>0</v>
      </c>
      <c r="CN250" s="2">
        <f t="shared" si="627"/>
        <v>0</v>
      </c>
      <c r="CO250" s="2">
        <f t="shared" si="628"/>
        <v>0</v>
      </c>
      <c r="CP250" s="2">
        <f t="shared" si="629"/>
        <v>0</v>
      </c>
      <c r="CQ250" s="2">
        <f t="shared" si="630"/>
        <v>0</v>
      </c>
      <c r="CR250" s="2">
        <f t="shared" si="631"/>
        <v>0</v>
      </c>
      <c r="CS250" s="2">
        <f t="shared" si="632"/>
        <v>0</v>
      </c>
      <c r="CT250" s="2">
        <f t="shared" si="633"/>
        <v>0</v>
      </c>
      <c r="CU250" s="2">
        <f t="shared" si="634"/>
        <v>0</v>
      </c>
      <c r="CV250" s="2">
        <f t="shared" si="635"/>
        <v>0</v>
      </c>
      <c r="CW250" s="2">
        <f t="shared" si="636"/>
        <v>0</v>
      </c>
      <c r="CX250" s="2">
        <f t="shared" si="637"/>
        <v>0</v>
      </c>
      <c r="CY250" s="2">
        <f t="shared" si="638"/>
        <v>0</v>
      </c>
      <c r="CZ250" s="2">
        <f t="shared" si="639"/>
        <v>0</v>
      </c>
    </row>
    <row r="251" spans="1:104" ht="82.8" x14ac:dyDescent="0.3">
      <c r="A251" s="2" t="s">
        <v>934</v>
      </c>
      <c r="B251" s="2" t="s">
        <v>1014</v>
      </c>
      <c r="C251" s="2" t="s">
        <v>889</v>
      </c>
      <c r="D251" s="2">
        <v>42</v>
      </c>
      <c r="E251" s="2" t="s">
        <v>5</v>
      </c>
      <c r="F251" s="2">
        <f t="shared" si="672"/>
        <v>1</v>
      </c>
      <c r="G251" s="2">
        <f t="shared" si="673"/>
        <v>0</v>
      </c>
      <c r="H251" s="2">
        <f t="shared" si="674"/>
        <v>0</v>
      </c>
      <c r="I251" s="2">
        <f t="shared" si="675"/>
        <v>0</v>
      </c>
      <c r="J251" s="2">
        <f t="shared" si="676"/>
        <v>0</v>
      </c>
      <c r="K251" s="2">
        <f t="shared" si="677"/>
        <v>0</v>
      </c>
      <c r="L251" s="2">
        <f t="shared" si="678"/>
        <v>0</v>
      </c>
      <c r="M251" s="2">
        <f t="shared" si="679"/>
        <v>0</v>
      </c>
      <c r="N251" s="2" t="s">
        <v>746</v>
      </c>
      <c r="P251" s="2" t="s">
        <v>139</v>
      </c>
      <c r="R251" s="2" t="s">
        <v>57</v>
      </c>
      <c r="S251" s="2" t="s">
        <v>63</v>
      </c>
      <c r="T251" s="2" t="s">
        <v>545</v>
      </c>
      <c r="V251" s="2" t="s">
        <v>1237</v>
      </c>
      <c r="Y251" s="2">
        <f t="shared" si="584"/>
        <v>1</v>
      </c>
      <c r="Z251" s="2">
        <f t="shared" si="585"/>
        <v>0</v>
      </c>
      <c r="AA251" s="2">
        <f t="shared" si="586"/>
        <v>1</v>
      </c>
      <c r="AB251" s="2">
        <f t="shared" si="587"/>
        <v>0</v>
      </c>
      <c r="AC251" s="2">
        <f t="shared" si="588"/>
        <v>1</v>
      </c>
      <c r="AD251" s="2">
        <f t="shared" si="680"/>
        <v>1</v>
      </c>
      <c r="AE251" s="2">
        <f t="shared" si="589"/>
        <v>0</v>
      </c>
      <c r="AF251" s="2">
        <f t="shared" si="681"/>
        <v>0</v>
      </c>
      <c r="AG251" s="2">
        <f t="shared" si="682"/>
        <v>1</v>
      </c>
      <c r="AH251" s="2">
        <f t="shared" si="683"/>
        <v>0</v>
      </c>
      <c r="AI251" s="2">
        <f t="shared" si="684"/>
        <v>1</v>
      </c>
      <c r="AJ251" s="2">
        <f t="shared" si="685"/>
        <v>0</v>
      </c>
      <c r="AK251" s="2">
        <f t="shared" si="686"/>
        <v>0</v>
      </c>
      <c r="AL251" s="2">
        <f t="shared" si="687"/>
        <v>0</v>
      </c>
      <c r="AM251" s="2">
        <f t="shared" si="688"/>
        <v>0</v>
      </c>
      <c r="AN251" s="2">
        <f t="shared" si="689"/>
        <v>0</v>
      </c>
      <c r="AO251" s="2">
        <f t="shared" si="690"/>
        <v>0</v>
      </c>
      <c r="AP251" s="2">
        <f t="shared" si="691"/>
        <v>0</v>
      </c>
      <c r="AQ251" s="2">
        <f t="shared" si="692"/>
        <v>0</v>
      </c>
      <c r="AR251" s="2">
        <f t="shared" si="693"/>
        <v>0</v>
      </c>
      <c r="AS251" s="2">
        <f t="shared" si="590"/>
        <v>0</v>
      </c>
      <c r="AT251" s="2">
        <f t="shared" si="694"/>
        <v>0</v>
      </c>
      <c r="AU251" s="2">
        <f t="shared" si="695"/>
        <v>0</v>
      </c>
      <c r="AV251" s="2">
        <f t="shared" si="696"/>
        <v>0</v>
      </c>
      <c r="AW251" s="2">
        <f t="shared" si="697"/>
        <v>0</v>
      </c>
      <c r="AX251" s="2">
        <f t="shared" si="698"/>
        <v>0</v>
      </c>
      <c r="AY251" s="2">
        <f t="shared" si="699"/>
        <v>0</v>
      </c>
      <c r="AZ251" s="2">
        <f t="shared" si="700"/>
        <v>0</v>
      </c>
      <c r="BA251" s="2">
        <f t="shared" si="701"/>
        <v>0</v>
      </c>
      <c r="BB251" s="2">
        <f t="shared" si="702"/>
        <v>0</v>
      </c>
      <c r="BC251" s="2">
        <f t="shared" si="703"/>
        <v>0</v>
      </c>
      <c r="BD251" s="2">
        <f t="shared" si="591"/>
        <v>0</v>
      </c>
      <c r="BE251" s="2">
        <f t="shared" si="592"/>
        <v>1</v>
      </c>
      <c r="BF251" s="2">
        <f t="shared" si="593"/>
        <v>0</v>
      </c>
      <c r="BG251" s="2">
        <f t="shared" si="594"/>
        <v>1</v>
      </c>
      <c r="BH251" s="2">
        <f t="shared" si="595"/>
        <v>0</v>
      </c>
      <c r="BI251" s="2">
        <f t="shared" si="596"/>
        <v>0</v>
      </c>
      <c r="BJ251" s="2">
        <f t="shared" si="597"/>
        <v>0</v>
      </c>
      <c r="BK251" s="2">
        <f t="shared" si="598"/>
        <v>0</v>
      </c>
      <c r="BL251" s="2">
        <f t="shared" si="599"/>
        <v>0</v>
      </c>
      <c r="BM251" s="2">
        <f t="shared" si="600"/>
        <v>0</v>
      </c>
      <c r="BN251" s="2">
        <f t="shared" si="601"/>
        <v>0</v>
      </c>
      <c r="BO251" s="2">
        <f t="shared" si="602"/>
        <v>0</v>
      </c>
      <c r="BP251" s="2">
        <f t="shared" si="603"/>
        <v>0</v>
      </c>
      <c r="BQ251" s="2">
        <f t="shared" si="604"/>
        <v>0</v>
      </c>
      <c r="BR251" s="2">
        <f t="shared" si="605"/>
        <v>1</v>
      </c>
      <c r="BS251" s="2">
        <f t="shared" si="606"/>
        <v>0</v>
      </c>
      <c r="BT251" s="2">
        <f t="shared" si="607"/>
        <v>0</v>
      </c>
      <c r="BU251" s="2">
        <f t="shared" si="608"/>
        <v>0</v>
      </c>
      <c r="BV251" s="2">
        <f t="shared" si="609"/>
        <v>0</v>
      </c>
      <c r="BW251" s="2">
        <f t="shared" si="610"/>
        <v>0</v>
      </c>
      <c r="BX251" s="2">
        <f t="shared" si="611"/>
        <v>0</v>
      </c>
      <c r="BY251" s="2">
        <f t="shared" si="612"/>
        <v>0</v>
      </c>
      <c r="BZ251" s="2">
        <f t="shared" si="613"/>
        <v>0</v>
      </c>
      <c r="CA251" s="2">
        <f t="shared" si="614"/>
        <v>0</v>
      </c>
      <c r="CB251" s="2">
        <f t="shared" si="615"/>
        <v>0</v>
      </c>
      <c r="CC251" s="2">
        <f t="shared" si="616"/>
        <v>0</v>
      </c>
      <c r="CD251" s="2">
        <f t="shared" si="617"/>
        <v>0</v>
      </c>
      <c r="CE251" s="2">
        <f t="shared" si="618"/>
        <v>0</v>
      </c>
      <c r="CF251" s="2">
        <f t="shared" si="619"/>
        <v>0</v>
      </c>
      <c r="CG251" s="2">
        <f t="shared" si="620"/>
        <v>0</v>
      </c>
      <c r="CH251" s="2">
        <f t="shared" si="621"/>
        <v>0</v>
      </c>
      <c r="CI251" s="2">
        <f t="shared" si="622"/>
        <v>0</v>
      </c>
      <c r="CJ251" s="2">
        <f t="shared" si="623"/>
        <v>0</v>
      </c>
      <c r="CK251" s="2">
        <f t="shared" si="624"/>
        <v>0</v>
      </c>
      <c r="CL251" s="2">
        <f t="shared" si="625"/>
        <v>1</v>
      </c>
      <c r="CM251" s="2">
        <f t="shared" si="626"/>
        <v>0</v>
      </c>
      <c r="CN251" s="2">
        <f t="shared" si="627"/>
        <v>0</v>
      </c>
      <c r="CO251" s="2">
        <f t="shared" si="628"/>
        <v>0</v>
      </c>
      <c r="CP251" s="2">
        <f t="shared" si="629"/>
        <v>0</v>
      </c>
      <c r="CQ251" s="2">
        <f t="shared" si="630"/>
        <v>0</v>
      </c>
      <c r="CR251" s="2">
        <f t="shared" si="631"/>
        <v>0</v>
      </c>
      <c r="CS251" s="2">
        <f t="shared" si="632"/>
        <v>0</v>
      </c>
      <c r="CT251" s="2">
        <f t="shared" si="633"/>
        <v>0</v>
      </c>
      <c r="CU251" s="2">
        <f t="shared" si="634"/>
        <v>0</v>
      </c>
      <c r="CV251" s="2">
        <f t="shared" si="635"/>
        <v>0</v>
      </c>
      <c r="CW251" s="2">
        <f t="shared" si="636"/>
        <v>0</v>
      </c>
      <c r="CX251" s="2">
        <f t="shared" si="637"/>
        <v>0</v>
      </c>
      <c r="CY251" s="2">
        <f t="shared" si="638"/>
        <v>0</v>
      </c>
      <c r="CZ251" s="2">
        <f t="shared" si="639"/>
        <v>0</v>
      </c>
    </row>
    <row r="252" spans="1:104" ht="69" x14ac:dyDescent="0.3">
      <c r="A252" s="2" t="s">
        <v>935</v>
      </c>
      <c r="B252" s="2" t="s">
        <v>1015</v>
      </c>
      <c r="C252" s="2" t="s">
        <v>889</v>
      </c>
      <c r="D252" s="2" t="s">
        <v>936</v>
      </c>
      <c r="E252" s="2" t="s">
        <v>5</v>
      </c>
      <c r="F252" s="2">
        <f t="shared" si="672"/>
        <v>1</v>
      </c>
      <c r="G252" s="2">
        <f t="shared" si="673"/>
        <v>0</v>
      </c>
      <c r="H252" s="2">
        <f t="shared" si="674"/>
        <v>0</v>
      </c>
      <c r="I252" s="2">
        <f t="shared" si="675"/>
        <v>0</v>
      </c>
      <c r="J252" s="2">
        <f t="shared" si="676"/>
        <v>0</v>
      </c>
      <c r="K252" s="2">
        <f t="shared" si="677"/>
        <v>0</v>
      </c>
      <c r="L252" s="2">
        <f t="shared" si="678"/>
        <v>0</v>
      </c>
      <c r="M252" s="2">
        <f t="shared" si="679"/>
        <v>0</v>
      </c>
      <c r="Q252" s="2" t="s">
        <v>31</v>
      </c>
      <c r="R252" s="2" t="s">
        <v>932</v>
      </c>
      <c r="S252" s="2" t="s">
        <v>63</v>
      </c>
      <c r="T252" s="2" t="s">
        <v>68</v>
      </c>
      <c r="U252" s="2" t="s">
        <v>105</v>
      </c>
      <c r="V252" s="2" t="s">
        <v>1237</v>
      </c>
      <c r="Y252" s="2">
        <f t="shared" si="584"/>
        <v>0</v>
      </c>
      <c r="Z252" s="2">
        <f t="shared" si="585"/>
        <v>0</v>
      </c>
      <c r="AA252" s="2">
        <f t="shared" si="586"/>
        <v>0</v>
      </c>
      <c r="AB252" s="2">
        <f t="shared" si="587"/>
        <v>1</v>
      </c>
      <c r="AC252" s="2">
        <f t="shared" si="588"/>
        <v>1</v>
      </c>
      <c r="AD252" s="2">
        <f t="shared" si="680"/>
        <v>1</v>
      </c>
      <c r="AE252" s="2">
        <f t="shared" si="589"/>
        <v>0</v>
      </c>
      <c r="AF252" s="2">
        <f t="shared" si="681"/>
        <v>0</v>
      </c>
      <c r="AG252" s="2">
        <f t="shared" si="682"/>
        <v>0</v>
      </c>
      <c r="AH252" s="2">
        <f t="shared" si="683"/>
        <v>0</v>
      </c>
      <c r="AI252" s="2">
        <f t="shared" si="684"/>
        <v>1</v>
      </c>
      <c r="AJ252" s="2">
        <f t="shared" si="685"/>
        <v>0</v>
      </c>
      <c r="AK252" s="2">
        <f t="shared" si="686"/>
        <v>0</v>
      </c>
      <c r="AL252" s="2">
        <f t="shared" si="687"/>
        <v>0</v>
      </c>
      <c r="AM252" s="2">
        <f t="shared" si="688"/>
        <v>1</v>
      </c>
      <c r="AN252" s="2">
        <f t="shared" si="689"/>
        <v>0</v>
      </c>
      <c r="AO252" s="2">
        <f t="shared" si="690"/>
        <v>0</v>
      </c>
      <c r="AP252" s="2">
        <f t="shared" si="691"/>
        <v>1</v>
      </c>
      <c r="AQ252" s="2">
        <f t="shared" si="692"/>
        <v>0</v>
      </c>
      <c r="AR252" s="2">
        <f t="shared" si="693"/>
        <v>0</v>
      </c>
      <c r="AS252" s="2">
        <f t="shared" si="590"/>
        <v>0</v>
      </c>
      <c r="AT252" s="2">
        <f t="shared" si="694"/>
        <v>0</v>
      </c>
      <c r="AU252" s="2">
        <f t="shared" si="695"/>
        <v>0</v>
      </c>
      <c r="AV252" s="2">
        <f t="shared" si="696"/>
        <v>0</v>
      </c>
      <c r="AW252" s="2">
        <f t="shared" si="697"/>
        <v>0</v>
      </c>
      <c r="AX252" s="2">
        <f t="shared" si="698"/>
        <v>0</v>
      </c>
      <c r="AY252" s="2">
        <f t="shared" si="699"/>
        <v>0</v>
      </c>
      <c r="AZ252" s="2">
        <f t="shared" si="700"/>
        <v>0</v>
      </c>
      <c r="BA252" s="2">
        <f t="shared" si="701"/>
        <v>0</v>
      </c>
      <c r="BB252" s="2">
        <f t="shared" si="702"/>
        <v>0</v>
      </c>
      <c r="BC252" s="2">
        <f t="shared" si="703"/>
        <v>0</v>
      </c>
      <c r="BD252" s="2">
        <f t="shared" si="591"/>
        <v>0</v>
      </c>
      <c r="BE252" s="2">
        <f t="shared" si="592"/>
        <v>0</v>
      </c>
      <c r="BF252" s="2">
        <f t="shared" si="593"/>
        <v>0</v>
      </c>
      <c r="BG252" s="2">
        <f t="shared" si="594"/>
        <v>0</v>
      </c>
      <c r="BH252" s="2">
        <f t="shared" si="595"/>
        <v>0</v>
      </c>
      <c r="BI252" s="2">
        <f t="shared" si="596"/>
        <v>0</v>
      </c>
      <c r="BJ252" s="2">
        <f t="shared" si="597"/>
        <v>0</v>
      </c>
      <c r="BK252" s="2">
        <f t="shared" si="598"/>
        <v>0</v>
      </c>
      <c r="BL252" s="2">
        <f t="shared" si="599"/>
        <v>0</v>
      </c>
      <c r="BM252" s="2">
        <f t="shared" si="600"/>
        <v>0</v>
      </c>
      <c r="BN252" s="2">
        <f t="shared" si="601"/>
        <v>0</v>
      </c>
      <c r="BO252" s="2">
        <f t="shared" si="602"/>
        <v>0</v>
      </c>
      <c r="BP252" s="2">
        <f t="shared" si="603"/>
        <v>0</v>
      </c>
      <c r="BQ252" s="2">
        <f t="shared" si="604"/>
        <v>0</v>
      </c>
      <c r="BR252" s="2">
        <f t="shared" si="605"/>
        <v>0</v>
      </c>
      <c r="BS252" s="2">
        <f t="shared" si="606"/>
        <v>0</v>
      </c>
      <c r="BT252" s="2">
        <f t="shared" si="607"/>
        <v>0</v>
      </c>
      <c r="BU252" s="2">
        <f t="shared" si="608"/>
        <v>0</v>
      </c>
      <c r="BV252" s="2">
        <f t="shared" si="609"/>
        <v>0</v>
      </c>
      <c r="BW252" s="2">
        <f t="shared" si="610"/>
        <v>1</v>
      </c>
      <c r="BX252" s="2">
        <f t="shared" si="611"/>
        <v>0</v>
      </c>
      <c r="BY252" s="2">
        <f t="shared" si="612"/>
        <v>0</v>
      </c>
      <c r="BZ252" s="2">
        <f t="shared" si="613"/>
        <v>0</v>
      </c>
      <c r="CA252" s="2">
        <f t="shared" si="614"/>
        <v>0</v>
      </c>
      <c r="CB252" s="2">
        <f t="shared" si="615"/>
        <v>0</v>
      </c>
      <c r="CC252" s="2">
        <f t="shared" si="616"/>
        <v>0</v>
      </c>
      <c r="CD252" s="2">
        <f t="shared" si="617"/>
        <v>0</v>
      </c>
      <c r="CE252" s="2">
        <f t="shared" si="618"/>
        <v>0</v>
      </c>
      <c r="CF252" s="2">
        <f t="shared" si="619"/>
        <v>0</v>
      </c>
      <c r="CG252" s="2">
        <f t="shared" si="620"/>
        <v>0</v>
      </c>
      <c r="CH252" s="2">
        <f t="shared" si="621"/>
        <v>1</v>
      </c>
      <c r="CI252" s="2">
        <f t="shared" si="622"/>
        <v>0</v>
      </c>
      <c r="CJ252" s="2">
        <f t="shared" si="623"/>
        <v>0</v>
      </c>
      <c r="CK252" s="2">
        <f t="shared" si="624"/>
        <v>0</v>
      </c>
      <c r="CL252" s="2">
        <f t="shared" si="625"/>
        <v>1</v>
      </c>
      <c r="CM252" s="2">
        <f t="shared" si="626"/>
        <v>1</v>
      </c>
      <c r="CN252" s="2">
        <f t="shared" si="627"/>
        <v>0</v>
      </c>
      <c r="CO252" s="2">
        <f t="shared" si="628"/>
        <v>0</v>
      </c>
      <c r="CP252" s="2">
        <f t="shared" si="629"/>
        <v>0</v>
      </c>
      <c r="CQ252" s="2">
        <f t="shared" si="630"/>
        <v>0</v>
      </c>
      <c r="CR252" s="2">
        <f t="shared" si="631"/>
        <v>0</v>
      </c>
      <c r="CS252" s="2">
        <f t="shared" si="632"/>
        <v>0</v>
      </c>
      <c r="CT252" s="2">
        <f t="shared" si="633"/>
        <v>0</v>
      </c>
      <c r="CU252" s="2">
        <f t="shared" si="634"/>
        <v>0</v>
      </c>
      <c r="CV252" s="2">
        <f t="shared" si="635"/>
        <v>0</v>
      </c>
      <c r="CW252" s="2">
        <f t="shared" si="636"/>
        <v>0</v>
      </c>
      <c r="CX252" s="2">
        <f t="shared" si="637"/>
        <v>0</v>
      </c>
      <c r="CY252" s="2">
        <f t="shared" si="638"/>
        <v>0</v>
      </c>
      <c r="CZ252" s="2">
        <f t="shared" si="639"/>
        <v>0</v>
      </c>
    </row>
    <row r="253" spans="1:104" ht="82.8" x14ac:dyDescent="0.3">
      <c r="A253" s="2" t="s">
        <v>946</v>
      </c>
      <c r="B253" s="2" t="s">
        <v>1016</v>
      </c>
      <c r="C253" s="2" t="s">
        <v>889</v>
      </c>
      <c r="D253" s="2">
        <v>43</v>
      </c>
      <c r="E253" s="2" t="s">
        <v>5</v>
      </c>
      <c r="F253" s="2">
        <f t="shared" si="672"/>
        <v>1</v>
      </c>
      <c r="G253" s="2">
        <f t="shared" si="673"/>
        <v>0</v>
      </c>
      <c r="H253" s="2">
        <f t="shared" si="674"/>
        <v>0</v>
      </c>
      <c r="I253" s="2">
        <f t="shared" si="675"/>
        <v>0</v>
      </c>
      <c r="J253" s="2">
        <f t="shared" si="676"/>
        <v>0</v>
      </c>
      <c r="K253" s="2">
        <f t="shared" si="677"/>
        <v>0</v>
      </c>
      <c r="L253" s="2">
        <f t="shared" si="678"/>
        <v>0</v>
      </c>
      <c r="M253" s="2">
        <f t="shared" si="679"/>
        <v>0</v>
      </c>
      <c r="N253" s="2" t="s">
        <v>44</v>
      </c>
      <c r="R253" s="2" t="s">
        <v>39</v>
      </c>
      <c r="S253" s="2" t="s">
        <v>63</v>
      </c>
      <c r="T253" s="2" t="s">
        <v>68</v>
      </c>
      <c r="U253" s="2" t="s">
        <v>131</v>
      </c>
      <c r="V253" s="2" t="s">
        <v>1239</v>
      </c>
      <c r="W253" s="2" t="s">
        <v>81</v>
      </c>
      <c r="X253" s="2" t="s">
        <v>88</v>
      </c>
      <c r="Y253" s="2">
        <f t="shared" si="584"/>
        <v>1</v>
      </c>
      <c r="Z253" s="2">
        <f t="shared" si="585"/>
        <v>0</v>
      </c>
      <c r="AA253" s="2">
        <f t="shared" si="586"/>
        <v>0</v>
      </c>
      <c r="AB253" s="2">
        <f t="shared" si="587"/>
        <v>0</v>
      </c>
      <c r="AC253" s="2">
        <f t="shared" si="588"/>
        <v>1</v>
      </c>
      <c r="AD253" s="2">
        <f t="shared" si="680"/>
        <v>1</v>
      </c>
      <c r="AE253" s="2">
        <f t="shared" si="589"/>
        <v>1</v>
      </c>
      <c r="AF253" s="2">
        <f t="shared" si="681"/>
        <v>0</v>
      </c>
      <c r="AG253" s="2">
        <f t="shared" si="682"/>
        <v>0</v>
      </c>
      <c r="AH253" s="2">
        <f t="shared" si="683"/>
        <v>0</v>
      </c>
      <c r="AI253" s="2">
        <f t="shared" si="684"/>
        <v>1</v>
      </c>
      <c r="AJ253" s="2">
        <f t="shared" si="685"/>
        <v>0</v>
      </c>
      <c r="AK253" s="2">
        <f t="shared" si="686"/>
        <v>0</v>
      </c>
      <c r="AL253" s="2">
        <f t="shared" si="687"/>
        <v>0</v>
      </c>
      <c r="AM253" s="2">
        <f t="shared" si="688"/>
        <v>1</v>
      </c>
      <c r="AN253" s="2">
        <f t="shared" si="689"/>
        <v>0</v>
      </c>
      <c r="AO253" s="2">
        <f t="shared" si="690"/>
        <v>0</v>
      </c>
      <c r="AP253" s="2">
        <f t="shared" si="691"/>
        <v>1</v>
      </c>
      <c r="AQ253" s="2">
        <f t="shared" si="692"/>
        <v>0</v>
      </c>
      <c r="AR253" s="2">
        <f t="shared" si="693"/>
        <v>0</v>
      </c>
      <c r="AS253" s="2">
        <f t="shared" si="590"/>
        <v>0</v>
      </c>
      <c r="AT253" s="2">
        <f t="shared" si="694"/>
        <v>1</v>
      </c>
      <c r="AU253" s="2">
        <f t="shared" si="695"/>
        <v>0</v>
      </c>
      <c r="AV253" s="2">
        <f t="shared" si="696"/>
        <v>0</v>
      </c>
      <c r="AW253" s="2">
        <f t="shared" si="697"/>
        <v>0</v>
      </c>
      <c r="AX253" s="2">
        <f t="shared" si="698"/>
        <v>0</v>
      </c>
      <c r="AY253" s="2">
        <f t="shared" si="699"/>
        <v>0</v>
      </c>
      <c r="AZ253" s="2">
        <f t="shared" si="700"/>
        <v>0</v>
      </c>
      <c r="BA253" s="2">
        <f t="shared" si="701"/>
        <v>1</v>
      </c>
      <c r="BB253" s="2">
        <f t="shared" si="702"/>
        <v>0</v>
      </c>
      <c r="BC253" s="2">
        <f t="shared" si="703"/>
        <v>0</v>
      </c>
      <c r="BD253" s="2">
        <f t="shared" si="591"/>
        <v>0</v>
      </c>
      <c r="BE253" s="2">
        <f t="shared" si="592"/>
        <v>0</v>
      </c>
      <c r="BF253" s="2">
        <f t="shared" si="593"/>
        <v>0</v>
      </c>
      <c r="BG253" s="2">
        <f t="shared" si="594"/>
        <v>0</v>
      </c>
      <c r="BH253" s="2">
        <f t="shared" si="595"/>
        <v>1</v>
      </c>
      <c r="BI253" s="2">
        <f t="shared" si="596"/>
        <v>0</v>
      </c>
      <c r="BJ253" s="2">
        <f t="shared" si="597"/>
        <v>0</v>
      </c>
      <c r="BK253" s="2">
        <f t="shared" si="598"/>
        <v>0</v>
      </c>
      <c r="BL253" s="2">
        <f t="shared" si="599"/>
        <v>0</v>
      </c>
      <c r="BM253" s="2">
        <f t="shared" si="600"/>
        <v>0</v>
      </c>
      <c r="BN253" s="2">
        <f t="shared" si="601"/>
        <v>0</v>
      </c>
      <c r="BO253" s="2">
        <f t="shared" si="602"/>
        <v>0</v>
      </c>
      <c r="BP253" s="2">
        <f t="shared" si="603"/>
        <v>0</v>
      </c>
      <c r="BQ253" s="2">
        <f t="shared" si="604"/>
        <v>0</v>
      </c>
      <c r="BR253" s="2">
        <f t="shared" si="605"/>
        <v>0</v>
      </c>
      <c r="BS253" s="2">
        <f t="shared" si="606"/>
        <v>0</v>
      </c>
      <c r="BT253" s="2">
        <f t="shared" si="607"/>
        <v>0</v>
      </c>
      <c r="BU253" s="2">
        <f t="shared" si="608"/>
        <v>0</v>
      </c>
      <c r="BV253" s="2">
        <f t="shared" si="609"/>
        <v>0</v>
      </c>
      <c r="BW253" s="2">
        <f t="shared" si="610"/>
        <v>0</v>
      </c>
      <c r="BX253" s="2">
        <f t="shared" si="611"/>
        <v>0</v>
      </c>
      <c r="BY253" s="2">
        <f t="shared" si="612"/>
        <v>0</v>
      </c>
      <c r="BZ253" s="2">
        <f t="shared" si="613"/>
        <v>0</v>
      </c>
      <c r="CA253" s="2">
        <f t="shared" si="614"/>
        <v>0</v>
      </c>
      <c r="CB253" s="2">
        <f t="shared" si="615"/>
        <v>0</v>
      </c>
      <c r="CC253" s="2">
        <f t="shared" si="616"/>
        <v>0</v>
      </c>
      <c r="CD253" s="2">
        <f t="shared" si="617"/>
        <v>0</v>
      </c>
      <c r="CE253" s="2">
        <f t="shared" si="618"/>
        <v>0</v>
      </c>
      <c r="CF253" s="2">
        <f t="shared" si="619"/>
        <v>0</v>
      </c>
      <c r="CG253" s="2">
        <f t="shared" si="620"/>
        <v>0</v>
      </c>
      <c r="CH253" s="2">
        <f t="shared" si="621"/>
        <v>0</v>
      </c>
      <c r="CI253" s="2">
        <f t="shared" si="622"/>
        <v>0</v>
      </c>
      <c r="CJ253" s="2">
        <f t="shared" si="623"/>
        <v>0</v>
      </c>
      <c r="CK253" s="2">
        <f t="shared" si="624"/>
        <v>0</v>
      </c>
      <c r="CL253" s="2">
        <f t="shared" si="625"/>
        <v>0</v>
      </c>
      <c r="CM253" s="2">
        <f t="shared" si="626"/>
        <v>0</v>
      </c>
      <c r="CN253" s="2">
        <f t="shared" si="627"/>
        <v>0</v>
      </c>
      <c r="CO253" s="2">
        <f t="shared" si="628"/>
        <v>0</v>
      </c>
      <c r="CP253" s="2">
        <f t="shared" si="629"/>
        <v>0</v>
      </c>
      <c r="CQ253" s="2">
        <f t="shared" si="630"/>
        <v>0</v>
      </c>
      <c r="CR253" s="2">
        <f t="shared" si="631"/>
        <v>0</v>
      </c>
      <c r="CS253" s="2">
        <f t="shared" si="632"/>
        <v>0</v>
      </c>
      <c r="CT253" s="2">
        <f t="shared" si="633"/>
        <v>0</v>
      </c>
      <c r="CU253" s="2">
        <f t="shared" si="634"/>
        <v>0</v>
      </c>
      <c r="CV253" s="2">
        <f t="shared" si="635"/>
        <v>0</v>
      </c>
      <c r="CW253" s="2">
        <f t="shared" si="636"/>
        <v>0</v>
      </c>
      <c r="CX253" s="2">
        <f t="shared" si="637"/>
        <v>0</v>
      </c>
      <c r="CY253" s="2">
        <f t="shared" si="638"/>
        <v>0</v>
      </c>
      <c r="CZ253" s="2">
        <f t="shared" si="639"/>
        <v>1</v>
      </c>
    </row>
    <row r="254" spans="1:104" ht="151.80000000000001" x14ac:dyDescent="0.3">
      <c r="A254" s="2" t="s">
        <v>939</v>
      </c>
      <c r="B254" s="2" t="s">
        <v>1017</v>
      </c>
      <c r="C254" s="2" t="s">
        <v>889</v>
      </c>
      <c r="D254" s="2" t="s">
        <v>943</v>
      </c>
      <c r="E254" s="2" t="s">
        <v>5</v>
      </c>
      <c r="F254" s="2">
        <f t="shared" si="672"/>
        <v>1</v>
      </c>
      <c r="G254" s="2">
        <f t="shared" si="673"/>
        <v>0</v>
      </c>
      <c r="H254" s="2">
        <f t="shared" si="674"/>
        <v>0</v>
      </c>
      <c r="I254" s="2">
        <f t="shared" si="675"/>
        <v>0</v>
      </c>
      <c r="J254" s="2">
        <f t="shared" si="676"/>
        <v>0</v>
      </c>
      <c r="K254" s="2">
        <f t="shared" si="677"/>
        <v>0</v>
      </c>
      <c r="L254" s="2">
        <f t="shared" si="678"/>
        <v>0</v>
      </c>
      <c r="M254" s="2">
        <f t="shared" si="679"/>
        <v>0</v>
      </c>
      <c r="N254" s="2" t="s">
        <v>556</v>
      </c>
      <c r="P254" s="2" t="s">
        <v>476</v>
      </c>
      <c r="R254" s="2" t="s">
        <v>1077</v>
      </c>
      <c r="S254" s="2" t="s">
        <v>108</v>
      </c>
      <c r="V254" s="2" t="s">
        <v>1239</v>
      </c>
      <c r="W254" s="2" t="s">
        <v>81</v>
      </c>
      <c r="X254" s="2" t="s">
        <v>940</v>
      </c>
      <c r="Y254" s="2">
        <f t="shared" si="584"/>
        <v>1</v>
      </c>
      <c r="Z254" s="2">
        <f t="shared" si="585"/>
        <v>0</v>
      </c>
      <c r="AA254" s="2">
        <f t="shared" si="586"/>
        <v>1</v>
      </c>
      <c r="AB254" s="2">
        <f t="shared" si="587"/>
        <v>0</v>
      </c>
      <c r="AC254" s="2">
        <f t="shared" si="588"/>
        <v>1</v>
      </c>
      <c r="AD254" s="2">
        <f t="shared" si="680"/>
        <v>0</v>
      </c>
      <c r="AE254" s="2">
        <f t="shared" si="589"/>
        <v>1</v>
      </c>
      <c r="AF254" s="2">
        <f t="shared" si="681"/>
        <v>0</v>
      </c>
      <c r="AG254" s="2">
        <f t="shared" si="682"/>
        <v>0</v>
      </c>
      <c r="AH254" s="2">
        <f t="shared" si="683"/>
        <v>0</v>
      </c>
      <c r="AI254" s="2">
        <f t="shared" si="684"/>
        <v>0</v>
      </c>
      <c r="AJ254" s="2">
        <f t="shared" si="685"/>
        <v>0</v>
      </c>
      <c r="AK254" s="2">
        <f t="shared" si="686"/>
        <v>0</v>
      </c>
      <c r="AL254" s="2">
        <f t="shared" si="687"/>
        <v>0</v>
      </c>
      <c r="AM254" s="2">
        <f t="shared" si="688"/>
        <v>0</v>
      </c>
      <c r="AN254" s="2">
        <f t="shared" si="689"/>
        <v>0</v>
      </c>
      <c r="AO254" s="2">
        <f t="shared" si="690"/>
        <v>0</v>
      </c>
      <c r="AP254" s="2">
        <f t="shared" si="691"/>
        <v>0</v>
      </c>
      <c r="AQ254" s="2">
        <f t="shared" si="692"/>
        <v>0</v>
      </c>
      <c r="AR254" s="2">
        <f>IF(ISNUMBER( SEARCH("goals",#REF!)), 1, 0)</f>
        <v>0</v>
      </c>
      <c r="AS254" s="2">
        <f t="shared" si="590"/>
        <v>0</v>
      </c>
      <c r="AT254" s="2">
        <f>IF(ISNUMBER( SEARCH("structural change",#REF!)), 1, 0)</f>
        <v>0</v>
      </c>
      <c r="AU254" s="2">
        <f>IF(ISNUMBER( SEARCH("transfer of responsibility",#REF!)), 1, 0)</f>
        <v>0</v>
      </c>
      <c r="AV254" s="2">
        <f>IF(ISNUMBER( SEARCH("international competition",#REF!)), 1, 0)</f>
        <v>0</v>
      </c>
      <c r="AW254" s="2">
        <f>IF(ISNUMBER( SEARCH("legal form",#REF!)), 1, 0)</f>
        <v>0</v>
      </c>
      <c r="AX254" s="2">
        <f>IF(ISNUMBER( SEARCH("infrastructure",#REF!)), 1, 0)</f>
        <v>0</v>
      </c>
      <c r="AY254" s="2">
        <f>IF(ISNUMBER( SEARCH("property",#REF!)), 1, 0)</f>
        <v>0</v>
      </c>
      <c r="AZ254" s="2">
        <f>IF(ISNUMBER( SEARCH("markets",#REF!)), 1, 0)</f>
        <v>0</v>
      </c>
      <c r="BA254" s="2">
        <f>IF(ISNUMBER( SEARCH("Transformation governance",#REF!)), 1, 0)</f>
        <v>0</v>
      </c>
      <c r="BB254" s="2">
        <f>IF(ISNUMBER( SEARCH("growth",#REF!)), 1, 0)</f>
        <v>0</v>
      </c>
      <c r="BC254" s="2">
        <f>IF(ISNUMBER( SEARCH("Financ",#REF!)), 1, 0)</f>
        <v>0</v>
      </c>
      <c r="BD254" s="2">
        <f t="shared" si="591"/>
        <v>0</v>
      </c>
      <c r="BE254" s="2">
        <f t="shared" si="592"/>
        <v>0</v>
      </c>
      <c r="BF254" s="2">
        <f t="shared" si="593"/>
        <v>0</v>
      </c>
      <c r="BG254" s="2">
        <f t="shared" si="594"/>
        <v>1</v>
      </c>
      <c r="BH254" s="2">
        <f t="shared" si="595"/>
        <v>1</v>
      </c>
      <c r="BI254" s="2">
        <f t="shared" si="596"/>
        <v>0</v>
      </c>
      <c r="BJ254" s="2">
        <f t="shared" si="597"/>
        <v>0</v>
      </c>
      <c r="BK254" s="2">
        <f t="shared" si="598"/>
        <v>0</v>
      </c>
      <c r="BL254" s="2">
        <f t="shared" si="599"/>
        <v>0</v>
      </c>
      <c r="BM254" s="2">
        <f t="shared" si="600"/>
        <v>0</v>
      </c>
      <c r="BN254" s="2">
        <f t="shared" si="601"/>
        <v>0</v>
      </c>
      <c r="BO254" s="2">
        <f t="shared" si="602"/>
        <v>0</v>
      </c>
      <c r="BP254" s="2">
        <f t="shared" si="603"/>
        <v>0</v>
      </c>
      <c r="BQ254" s="2">
        <f t="shared" si="604"/>
        <v>0</v>
      </c>
      <c r="BR254" s="2">
        <f t="shared" si="605"/>
        <v>1</v>
      </c>
      <c r="BS254" s="2">
        <f t="shared" si="606"/>
        <v>1</v>
      </c>
      <c r="BT254" s="2">
        <f t="shared" si="607"/>
        <v>0</v>
      </c>
      <c r="BU254" s="2">
        <f t="shared" si="608"/>
        <v>0</v>
      </c>
      <c r="BV254" s="2">
        <f t="shared" si="609"/>
        <v>0</v>
      </c>
      <c r="BW254" s="2">
        <f t="shared" si="610"/>
        <v>0</v>
      </c>
      <c r="BX254" s="2">
        <f t="shared" si="611"/>
        <v>0</v>
      </c>
      <c r="BY254" s="2">
        <f t="shared" si="612"/>
        <v>0</v>
      </c>
      <c r="BZ254" s="2">
        <f t="shared" si="613"/>
        <v>0</v>
      </c>
      <c r="CA254" s="2">
        <f t="shared" si="614"/>
        <v>0</v>
      </c>
      <c r="CB254" s="2">
        <f t="shared" si="615"/>
        <v>0</v>
      </c>
      <c r="CC254" s="2">
        <f t="shared" si="616"/>
        <v>0</v>
      </c>
      <c r="CD254" s="2">
        <f t="shared" si="617"/>
        <v>0</v>
      </c>
      <c r="CE254" s="2">
        <f t="shared" si="618"/>
        <v>0</v>
      </c>
      <c r="CF254" s="2">
        <f t="shared" si="619"/>
        <v>0</v>
      </c>
      <c r="CG254" s="2">
        <f t="shared" si="620"/>
        <v>0</v>
      </c>
      <c r="CH254" s="2">
        <f t="shared" si="621"/>
        <v>0</v>
      </c>
      <c r="CI254" s="2">
        <f t="shared" si="622"/>
        <v>0</v>
      </c>
      <c r="CJ254" s="2">
        <f t="shared" si="623"/>
        <v>0</v>
      </c>
      <c r="CK254" s="2">
        <f t="shared" si="624"/>
        <v>0</v>
      </c>
      <c r="CL254" s="2">
        <f t="shared" si="625"/>
        <v>1</v>
      </c>
      <c r="CM254" s="2">
        <f t="shared" si="626"/>
        <v>0</v>
      </c>
      <c r="CN254" s="2">
        <f t="shared" si="627"/>
        <v>0</v>
      </c>
      <c r="CO254" s="2">
        <f t="shared" si="628"/>
        <v>0</v>
      </c>
      <c r="CP254" s="2">
        <f t="shared" si="629"/>
        <v>0</v>
      </c>
      <c r="CQ254" s="2">
        <f t="shared" si="630"/>
        <v>0</v>
      </c>
      <c r="CR254" s="2">
        <f t="shared" si="631"/>
        <v>0</v>
      </c>
      <c r="CS254" s="2">
        <f t="shared" si="632"/>
        <v>0</v>
      </c>
      <c r="CT254" s="2">
        <f t="shared" si="633"/>
        <v>0</v>
      </c>
      <c r="CU254" s="2">
        <f t="shared" si="634"/>
        <v>1</v>
      </c>
      <c r="CV254" s="2">
        <f t="shared" si="635"/>
        <v>0</v>
      </c>
      <c r="CW254" s="2">
        <f t="shared" si="636"/>
        <v>0</v>
      </c>
      <c r="CX254" s="2">
        <f t="shared" si="637"/>
        <v>0</v>
      </c>
      <c r="CY254" s="2">
        <f t="shared" si="638"/>
        <v>1</v>
      </c>
      <c r="CZ254" s="2">
        <f t="shared" si="639"/>
        <v>1</v>
      </c>
    </row>
    <row r="255" spans="1:104" ht="41.4" x14ac:dyDescent="0.3">
      <c r="A255" s="2" t="s">
        <v>937</v>
      </c>
      <c r="B255" s="2" t="s">
        <v>1018</v>
      </c>
      <c r="C255" s="2" t="s">
        <v>889</v>
      </c>
      <c r="D255" s="2" t="s">
        <v>938</v>
      </c>
      <c r="E255" s="2" t="s">
        <v>5</v>
      </c>
      <c r="F255" s="2">
        <f t="shared" si="672"/>
        <v>1</v>
      </c>
      <c r="G255" s="2">
        <f t="shared" si="673"/>
        <v>0</v>
      </c>
      <c r="H255" s="2">
        <f t="shared" si="674"/>
        <v>0</v>
      </c>
      <c r="I255" s="2">
        <f t="shared" si="675"/>
        <v>0</v>
      </c>
      <c r="J255" s="2">
        <f t="shared" si="676"/>
        <v>0</v>
      </c>
      <c r="K255" s="2">
        <f t="shared" si="677"/>
        <v>0</v>
      </c>
      <c r="L255" s="2">
        <f t="shared" si="678"/>
        <v>0</v>
      </c>
      <c r="M255" s="2">
        <f t="shared" si="679"/>
        <v>0</v>
      </c>
      <c r="N255" s="2" t="s">
        <v>44</v>
      </c>
      <c r="R255" s="2" t="s">
        <v>39</v>
      </c>
      <c r="S255" s="2" t="s">
        <v>63</v>
      </c>
      <c r="T255" s="2" t="s">
        <v>68</v>
      </c>
      <c r="U255" s="2" t="s">
        <v>916</v>
      </c>
      <c r="V255" s="2" t="s">
        <v>1239</v>
      </c>
      <c r="W255" s="2" t="s">
        <v>81</v>
      </c>
      <c r="X255" s="2" t="s">
        <v>88</v>
      </c>
      <c r="Y255" s="2">
        <f t="shared" si="584"/>
        <v>1</v>
      </c>
      <c r="Z255" s="2">
        <f t="shared" si="585"/>
        <v>0</v>
      </c>
      <c r="AA255" s="2">
        <f t="shared" si="586"/>
        <v>0</v>
      </c>
      <c r="AB255" s="2">
        <f t="shared" si="587"/>
        <v>0</v>
      </c>
      <c r="AC255" s="2">
        <f t="shared" si="588"/>
        <v>1</v>
      </c>
      <c r="AD255" s="2">
        <f t="shared" si="680"/>
        <v>1</v>
      </c>
      <c r="AE255" s="2">
        <f t="shared" si="589"/>
        <v>1</v>
      </c>
      <c r="AF255" s="2">
        <f t="shared" si="681"/>
        <v>0</v>
      </c>
      <c r="AG255" s="2">
        <f t="shared" si="682"/>
        <v>0</v>
      </c>
      <c r="AH255" s="2">
        <f t="shared" si="683"/>
        <v>0</v>
      </c>
      <c r="AI255" s="2">
        <f t="shared" si="684"/>
        <v>1</v>
      </c>
      <c r="AJ255" s="2">
        <f t="shared" si="685"/>
        <v>0</v>
      </c>
      <c r="AK255" s="2">
        <f t="shared" si="686"/>
        <v>0</v>
      </c>
      <c r="AL255" s="2">
        <f t="shared" si="687"/>
        <v>0</v>
      </c>
      <c r="AM255" s="2">
        <f t="shared" si="688"/>
        <v>0</v>
      </c>
      <c r="AN255" s="2">
        <f t="shared" si="689"/>
        <v>1</v>
      </c>
      <c r="AO255" s="2">
        <f t="shared" si="690"/>
        <v>0</v>
      </c>
      <c r="AP255" s="2">
        <f t="shared" si="691"/>
        <v>1</v>
      </c>
      <c r="AQ255" s="2">
        <f t="shared" si="692"/>
        <v>0</v>
      </c>
      <c r="AR255" s="2">
        <f t="shared" si="693"/>
        <v>0</v>
      </c>
      <c r="AS255" s="2">
        <f t="shared" si="590"/>
        <v>0</v>
      </c>
      <c r="AT255" s="2">
        <f t="shared" si="694"/>
        <v>1</v>
      </c>
      <c r="AU255" s="2">
        <f t="shared" si="695"/>
        <v>0</v>
      </c>
      <c r="AV255" s="2">
        <f t="shared" si="696"/>
        <v>0</v>
      </c>
      <c r="AW255" s="2">
        <f t="shared" si="697"/>
        <v>0</v>
      </c>
      <c r="AX255" s="2">
        <f t="shared" si="698"/>
        <v>0</v>
      </c>
      <c r="AY255" s="2">
        <f t="shared" si="699"/>
        <v>0</v>
      </c>
      <c r="AZ255" s="2">
        <f t="shared" si="700"/>
        <v>0</v>
      </c>
      <c r="BA255" s="2">
        <f t="shared" si="701"/>
        <v>1</v>
      </c>
      <c r="BB255" s="2">
        <f t="shared" si="702"/>
        <v>0</v>
      </c>
      <c r="BC255" s="2">
        <f t="shared" si="703"/>
        <v>0</v>
      </c>
      <c r="BD255" s="2">
        <f t="shared" si="591"/>
        <v>0</v>
      </c>
      <c r="BE255" s="2">
        <f t="shared" si="592"/>
        <v>0</v>
      </c>
      <c r="BF255" s="2">
        <f t="shared" si="593"/>
        <v>0</v>
      </c>
      <c r="BG255" s="2">
        <f t="shared" si="594"/>
        <v>0</v>
      </c>
      <c r="BH255" s="2">
        <f t="shared" si="595"/>
        <v>1</v>
      </c>
      <c r="BI255" s="2">
        <f t="shared" si="596"/>
        <v>0</v>
      </c>
      <c r="BJ255" s="2">
        <f t="shared" si="597"/>
        <v>0</v>
      </c>
      <c r="BK255" s="2">
        <f t="shared" si="598"/>
        <v>0</v>
      </c>
      <c r="BL255" s="2">
        <f t="shared" si="599"/>
        <v>0</v>
      </c>
      <c r="BM255" s="2">
        <f t="shared" si="600"/>
        <v>0</v>
      </c>
      <c r="BN255" s="2">
        <f t="shared" si="601"/>
        <v>0</v>
      </c>
      <c r="BO255" s="2">
        <f t="shared" si="602"/>
        <v>0</v>
      </c>
      <c r="BP255" s="2">
        <f t="shared" si="603"/>
        <v>0</v>
      </c>
      <c r="BQ255" s="2">
        <f t="shared" si="604"/>
        <v>0</v>
      </c>
      <c r="BR255" s="2">
        <f t="shared" si="605"/>
        <v>0</v>
      </c>
      <c r="BS255" s="2">
        <f t="shared" si="606"/>
        <v>0</v>
      </c>
      <c r="BT255" s="2">
        <f t="shared" si="607"/>
        <v>0</v>
      </c>
      <c r="BU255" s="2">
        <f t="shared" si="608"/>
        <v>0</v>
      </c>
      <c r="BV255" s="2">
        <f t="shared" si="609"/>
        <v>0</v>
      </c>
      <c r="BW255" s="2">
        <f t="shared" si="610"/>
        <v>0</v>
      </c>
      <c r="BX255" s="2">
        <f t="shared" si="611"/>
        <v>0</v>
      </c>
      <c r="BY255" s="2">
        <f t="shared" si="612"/>
        <v>0</v>
      </c>
      <c r="BZ255" s="2">
        <f t="shared" si="613"/>
        <v>0</v>
      </c>
      <c r="CA255" s="2">
        <f t="shared" si="614"/>
        <v>0</v>
      </c>
      <c r="CB255" s="2">
        <f t="shared" si="615"/>
        <v>0</v>
      </c>
      <c r="CC255" s="2">
        <f t="shared" si="616"/>
        <v>0</v>
      </c>
      <c r="CD255" s="2">
        <f t="shared" si="617"/>
        <v>0</v>
      </c>
      <c r="CE255" s="2">
        <f t="shared" si="618"/>
        <v>0</v>
      </c>
      <c r="CF255" s="2">
        <f t="shared" si="619"/>
        <v>0</v>
      </c>
      <c r="CG255" s="2">
        <f t="shared" si="620"/>
        <v>0</v>
      </c>
      <c r="CH255" s="2">
        <f t="shared" si="621"/>
        <v>0</v>
      </c>
      <c r="CI255" s="2">
        <f t="shared" si="622"/>
        <v>0</v>
      </c>
      <c r="CJ255" s="2">
        <f t="shared" si="623"/>
        <v>0</v>
      </c>
      <c r="CK255" s="2">
        <f t="shared" si="624"/>
        <v>0</v>
      </c>
      <c r="CL255" s="2">
        <f t="shared" si="625"/>
        <v>0</v>
      </c>
      <c r="CM255" s="2">
        <f t="shared" si="626"/>
        <v>0</v>
      </c>
      <c r="CN255" s="2">
        <f t="shared" si="627"/>
        <v>0</v>
      </c>
      <c r="CO255" s="2">
        <f t="shared" si="628"/>
        <v>0</v>
      </c>
      <c r="CP255" s="2">
        <f t="shared" si="629"/>
        <v>0</v>
      </c>
      <c r="CQ255" s="2">
        <f t="shared" si="630"/>
        <v>0</v>
      </c>
      <c r="CR255" s="2">
        <f t="shared" si="631"/>
        <v>0</v>
      </c>
      <c r="CS255" s="2">
        <f t="shared" si="632"/>
        <v>0</v>
      </c>
      <c r="CT255" s="2">
        <f t="shared" si="633"/>
        <v>0</v>
      </c>
      <c r="CU255" s="2">
        <f t="shared" si="634"/>
        <v>0</v>
      </c>
      <c r="CV255" s="2">
        <f t="shared" si="635"/>
        <v>0</v>
      </c>
      <c r="CW255" s="2">
        <f t="shared" si="636"/>
        <v>0</v>
      </c>
      <c r="CX255" s="2">
        <f t="shared" si="637"/>
        <v>0</v>
      </c>
      <c r="CY255" s="2">
        <f t="shared" si="638"/>
        <v>0</v>
      </c>
      <c r="CZ255" s="2">
        <f t="shared" si="639"/>
        <v>1</v>
      </c>
    </row>
    <row r="256" spans="1:104" ht="124.2" x14ac:dyDescent="0.3">
      <c r="A256" s="2" t="s">
        <v>941</v>
      </c>
      <c r="B256" s="2" t="s">
        <v>1019</v>
      </c>
      <c r="C256" s="2" t="s">
        <v>889</v>
      </c>
      <c r="D256" s="2" t="s">
        <v>984</v>
      </c>
      <c r="E256" s="2" t="s">
        <v>5</v>
      </c>
      <c r="F256" s="2">
        <f t="shared" si="672"/>
        <v>1</v>
      </c>
      <c r="G256" s="2">
        <f t="shared" si="673"/>
        <v>0</v>
      </c>
      <c r="H256" s="2">
        <f t="shared" si="674"/>
        <v>0</v>
      </c>
      <c r="I256" s="2">
        <f t="shared" si="675"/>
        <v>0</v>
      </c>
      <c r="J256" s="2">
        <f t="shared" si="676"/>
        <v>0</v>
      </c>
      <c r="K256" s="2">
        <f t="shared" si="677"/>
        <v>0</v>
      </c>
      <c r="L256" s="2">
        <f t="shared" si="678"/>
        <v>0</v>
      </c>
      <c r="M256" s="2">
        <f t="shared" si="679"/>
        <v>0</v>
      </c>
      <c r="N256" s="2" t="s">
        <v>519</v>
      </c>
      <c r="O256" s="2" t="s">
        <v>1222</v>
      </c>
      <c r="Q256" s="2" t="s">
        <v>1036</v>
      </c>
      <c r="R256" s="2" t="s">
        <v>467</v>
      </c>
      <c r="S256" s="2" t="s">
        <v>108</v>
      </c>
      <c r="V256" s="2" t="s">
        <v>1239</v>
      </c>
      <c r="W256" s="2" t="s">
        <v>81</v>
      </c>
      <c r="X256" s="2" t="s">
        <v>942</v>
      </c>
      <c r="Y256" s="2">
        <f t="shared" si="584"/>
        <v>1</v>
      </c>
      <c r="Z256" s="2">
        <f t="shared" si="585"/>
        <v>1</v>
      </c>
      <c r="AA256" s="2">
        <f t="shared" si="586"/>
        <v>0</v>
      </c>
      <c r="AB256" s="2">
        <f t="shared" si="587"/>
        <v>1</v>
      </c>
      <c r="AC256" s="2">
        <f t="shared" si="588"/>
        <v>1</v>
      </c>
      <c r="AD256" s="2">
        <f t="shared" si="680"/>
        <v>0</v>
      </c>
      <c r="AE256" s="2">
        <f t="shared" si="589"/>
        <v>1</v>
      </c>
      <c r="AF256" s="2">
        <f t="shared" si="681"/>
        <v>0</v>
      </c>
      <c r="AG256" s="2">
        <f t="shared" si="682"/>
        <v>0</v>
      </c>
      <c r="AH256" s="2">
        <f t="shared" si="683"/>
        <v>0</v>
      </c>
      <c r="AI256" s="2">
        <f t="shared" si="684"/>
        <v>0</v>
      </c>
      <c r="AJ256" s="2">
        <f t="shared" si="685"/>
        <v>0</v>
      </c>
      <c r="AK256" s="2">
        <f t="shared" si="686"/>
        <v>0</v>
      </c>
      <c r="AL256" s="2">
        <f t="shared" si="687"/>
        <v>0</v>
      </c>
      <c r="AM256" s="2">
        <f t="shared" si="688"/>
        <v>0</v>
      </c>
      <c r="AN256" s="2">
        <f t="shared" si="689"/>
        <v>0</v>
      </c>
      <c r="AO256" s="2">
        <f t="shared" si="690"/>
        <v>0</v>
      </c>
      <c r="AP256" s="2">
        <f t="shared" si="691"/>
        <v>0</v>
      </c>
      <c r="AQ256" s="2">
        <f t="shared" si="692"/>
        <v>0</v>
      </c>
      <c r="AR256" s="2">
        <f t="shared" si="693"/>
        <v>0</v>
      </c>
      <c r="AS256" s="2">
        <f t="shared" si="590"/>
        <v>0</v>
      </c>
      <c r="AT256" s="2">
        <f t="shared" si="694"/>
        <v>1</v>
      </c>
      <c r="AU256" s="2">
        <f t="shared" si="695"/>
        <v>0</v>
      </c>
      <c r="AV256" s="2">
        <f t="shared" si="696"/>
        <v>0</v>
      </c>
      <c r="AW256" s="2">
        <f t="shared" si="697"/>
        <v>0</v>
      </c>
      <c r="AX256" s="2">
        <f t="shared" si="698"/>
        <v>1</v>
      </c>
      <c r="AY256" s="2">
        <f t="shared" si="699"/>
        <v>1</v>
      </c>
      <c r="AZ256" s="2">
        <f t="shared" si="700"/>
        <v>1</v>
      </c>
      <c r="BA256" s="2">
        <f t="shared" si="701"/>
        <v>0</v>
      </c>
      <c r="BB256" s="2">
        <f t="shared" si="702"/>
        <v>0</v>
      </c>
      <c r="BC256" s="2">
        <f t="shared" si="703"/>
        <v>0</v>
      </c>
      <c r="BD256" s="2">
        <f t="shared" si="591"/>
        <v>0</v>
      </c>
      <c r="BE256" s="2">
        <f t="shared" si="592"/>
        <v>0</v>
      </c>
      <c r="BF256" s="2">
        <f t="shared" si="593"/>
        <v>0</v>
      </c>
      <c r="BG256" s="2">
        <f t="shared" si="594"/>
        <v>1</v>
      </c>
      <c r="BH256" s="2">
        <f t="shared" si="595"/>
        <v>1</v>
      </c>
      <c r="BI256" s="2">
        <f t="shared" si="596"/>
        <v>0</v>
      </c>
      <c r="BJ256" s="2">
        <f t="shared" si="597"/>
        <v>0</v>
      </c>
      <c r="BK256" s="2">
        <f t="shared" si="598"/>
        <v>0</v>
      </c>
      <c r="BL256" s="2">
        <f t="shared" si="599"/>
        <v>0</v>
      </c>
      <c r="BM256" s="2">
        <f t="shared" si="600"/>
        <v>0</v>
      </c>
      <c r="BN256" s="2">
        <f t="shared" si="601"/>
        <v>0</v>
      </c>
      <c r="BO256" s="2">
        <f t="shared" si="602"/>
        <v>0</v>
      </c>
      <c r="BP256" s="2">
        <f t="shared" si="603"/>
        <v>0</v>
      </c>
      <c r="BQ256" s="2">
        <f t="shared" si="604"/>
        <v>0</v>
      </c>
      <c r="BR256" s="2">
        <f t="shared" si="605"/>
        <v>0</v>
      </c>
      <c r="BS256" s="2">
        <f t="shared" si="606"/>
        <v>0</v>
      </c>
      <c r="BT256" s="2">
        <f t="shared" si="607"/>
        <v>0</v>
      </c>
      <c r="BU256" s="2">
        <f t="shared" si="608"/>
        <v>0</v>
      </c>
      <c r="BV256" s="2">
        <f t="shared" si="609"/>
        <v>0</v>
      </c>
      <c r="BW256" s="2">
        <f t="shared" si="610"/>
        <v>0</v>
      </c>
      <c r="BX256" s="2">
        <f t="shared" si="611"/>
        <v>0</v>
      </c>
      <c r="BY256" s="2">
        <f t="shared" si="612"/>
        <v>1</v>
      </c>
      <c r="BZ256" s="2">
        <f t="shared" si="613"/>
        <v>0</v>
      </c>
      <c r="CA256" s="2">
        <f t="shared" si="614"/>
        <v>0</v>
      </c>
      <c r="CB256" s="2">
        <f t="shared" si="615"/>
        <v>0</v>
      </c>
      <c r="CC256" s="2">
        <f t="shared" si="616"/>
        <v>0</v>
      </c>
      <c r="CD256" s="2">
        <f t="shared" si="617"/>
        <v>0</v>
      </c>
      <c r="CE256" s="2">
        <f t="shared" si="618"/>
        <v>0</v>
      </c>
      <c r="CF256" s="2">
        <f t="shared" si="619"/>
        <v>0</v>
      </c>
      <c r="CG256" s="2">
        <f t="shared" si="620"/>
        <v>1</v>
      </c>
      <c r="CH256" s="2">
        <f t="shared" si="621"/>
        <v>1</v>
      </c>
      <c r="CI256" s="2">
        <f t="shared" si="622"/>
        <v>0</v>
      </c>
      <c r="CJ256" s="2">
        <f t="shared" si="623"/>
        <v>0</v>
      </c>
      <c r="CK256" s="2">
        <f t="shared" si="624"/>
        <v>0</v>
      </c>
      <c r="CL256" s="2">
        <f t="shared" si="625"/>
        <v>1</v>
      </c>
      <c r="CM256" s="2">
        <f t="shared" si="626"/>
        <v>0</v>
      </c>
      <c r="CN256" s="2">
        <f t="shared" si="627"/>
        <v>0</v>
      </c>
      <c r="CO256" s="2">
        <f t="shared" si="628"/>
        <v>0</v>
      </c>
      <c r="CP256" s="2">
        <f t="shared" si="629"/>
        <v>0</v>
      </c>
      <c r="CQ256" s="2">
        <f t="shared" si="630"/>
        <v>0</v>
      </c>
      <c r="CR256" s="2">
        <f t="shared" si="631"/>
        <v>0</v>
      </c>
      <c r="CS256" s="2">
        <f t="shared" si="632"/>
        <v>0</v>
      </c>
      <c r="CT256" s="2">
        <f t="shared" si="633"/>
        <v>0</v>
      </c>
      <c r="CU256" s="2">
        <f t="shared" si="634"/>
        <v>0</v>
      </c>
      <c r="CV256" s="2">
        <f t="shared" si="635"/>
        <v>0</v>
      </c>
      <c r="CW256" s="2">
        <f t="shared" si="636"/>
        <v>0</v>
      </c>
      <c r="CX256" s="2">
        <f t="shared" si="637"/>
        <v>0</v>
      </c>
      <c r="CY256" s="2">
        <f t="shared" si="638"/>
        <v>0</v>
      </c>
      <c r="CZ256" s="2">
        <f t="shared" si="639"/>
        <v>0</v>
      </c>
    </row>
    <row r="257" spans="1:104" ht="124.2" x14ac:dyDescent="0.3">
      <c r="A257" s="2" t="s">
        <v>947</v>
      </c>
      <c r="B257" s="2" t="s">
        <v>1020</v>
      </c>
      <c r="C257" s="2" t="s">
        <v>889</v>
      </c>
      <c r="D257" s="2" t="s">
        <v>985</v>
      </c>
      <c r="E257" s="2" t="s">
        <v>5</v>
      </c>
      <c r="F257" s="2">
        <f t="shared" si="672"/>
        <v>1</v>
      </c>
      <c r="G257" s="2">
        <f t="shared" si="673"/>
        <v>0</v>
      </c>
      <c r="H257" s="2">
        <f t="shared" si="674"/>
        <v>0</v>
      </c>
      <c r="I257" s="2">
        <f t="shared" si="675"/>
        <v>0</v>
      </c>
      <c r="J257" s="2">
        <f t="shared" si="676"/>
        <v>0</v>
      </c>
      <c r="K257" s="2">
        <f t="shared" si="677"/>
        <v>0</v>
      </c>
      <c r="L257" s="2">
        <f t="shared" si="678"/>
        <v>0</v>
      </c>
      <c r="M257" s="2">
        <f t="shared" si="679"/>
        <v>0</v>
      </c>
      <c r="N257" s="2" t="s">
        <v>519</v>
      </c>
      <c r="P257" s="2" t="s">
        <v>139</v>
      </c>
      <c r="R257" s="2" t="s">
        <v>944</v>
      </c>
      <c r="S257" s="2" t="s">
        <v>63</v>
      </c>
      <c r="U257" s="2" t="s">
        <v>1094</v>
      </c>
      <c r="V257" s="2" t="s">
        <v>1237</v>
      </c>
      <c r="Y257" s="2">
        <f t="shared" si="584"/>
        <v>1</v>
      </c>
      <c r="Z257" s="2">
        <f t="shared" si="585"/>
        <v>0</v>
      </c>
      <c r="AA257" s="2">
        <f t="shared" si="586"/>
        <v>1</v>
      </c>
      <c r="AB257" s="2">
        <f t="shared" si="587"/>
        <v>0</v>
      </c>
      <c r="AC257" s="2">
        <f t="shared" si="588"/>
        <v>1</v>
      </c>
      <c r="AD257" s="2">
        <f t="shared" si="680"/>
        <v>1</v>
      </c>
      <c r="AE257" s="2">
        <f t="shared" si="589"/>
        <v>0</v>
      </c>
      <c r="AF257" s="2">
        <f t="shared" si="681"/>
        <v>0</v>
      </c>
      <c r="AG257" s="2">
        <f t="shared" si="682"/>
        <v>0</v>
      </c>
      <c r="AH257" s="2">
        <f t="shared" si="683"/>
        <v>0</v>
      </c>
      <c r="AI257" s="2">
        <f t="shared" si="684"/>
        <v>0</v>
      </c>
      <c r="AJ257" s="2">
        <f t="shared" si="685"/>
        <v>0</v>
      </c>
      <c r="AK257" s="2">
        <f t="shared" si="686"/>
        <v>0</v>
      </c>
      <c r="AL257" s="2">
        <f t="shared" si="687"/>
        <v>1</v>
      </c>
      <c r="AM257" s="2">
        <f t="shared" si="688"/>
        <v>1</v>
      </c>
      <c r="AN257" s="2">
        <f t="shared" si="689"/>
        <v>0</v>
      </c>
      <c r="AO257" s="2">
        <f t="shared" si="690"/>
        <v>0</v>
      </c>
      <c r="AP257" s="2">
        <f t="shared" si="691"/>
        <v>0</v>
      </c>
      <c r="AQ257" s="2">
        <f t="shared" si="692"/>
        <v>0</v>
      </c>
      <c r="AR257" s="2">
        <f t="shared" si="693"/>
        <v>0</v>
      </c>
      <c r="AS257" s="2">
        <f t="shared" si="590"/>
        <v>0</v>
      </c>
      <c r="AT257" s="2">
        <f t="shared" si="694"/>
        <v>0</v>
      </c>
      <c r="AU257" s="2">
        <f t="shared" si="695"/>
        <v>0</v>
      </c>
      <c r="AV257" s="2">
        <f t="shared" si="696"/>
        <v>0</v>
      </c>
      <c r="AW257" s="2">
        <f t="shared" si="697"/>
        <v>0</v>
      </c>
      <c r="AX257" s="2">
        <f t="shared" si="698"/>
        <v>0</v>
      </c>
      <c r="AY257" s="2">
        <f t="shared" si="699"/>
        <v>0</v>
      </c>
      <c r="AZ257" s="2">
        <f t="shared" si="700"/>
        <v>0</v>
      </c>
      <c r="BA257" s="2">
        <f t="shared" si="701"/>
        <v>0</v>
      </c>
      <c r="BB257" s="2">
        <f t="shared" si="702"/>
        <v>0</v>
      </c>
      <c r="BC257" s="2">
        <f t="shared" si="703"/>
        <v>0</v>
      </c>
      <c r="BD257" s="2">
        <f t="shared" si="591"/>
        <v>0</v>
      </c>
      <c r="BE257" s="2">
        <f t="shared" si="592"/>
        <v>0</v>
      </c>
      <c r="BF257" s="2">
        <f t="shared" si="593"/>
        <v>0</v>
      </c>
      <c r="BG257" s="2">
        <f t="shared" si="594"/>
        <v>1</v>
      </c>
      <c r="BH257" s="2">
        <f t="shared" si="595"/>
        <v>1</v>
      </c>
      <c r="BI257" s="2">
        <f t="shared" si="596"/>
        <v>0</v>
      </c>
      <c r="BJ257" s="2">
        <f t="shared" si="597"/>
        <v>0</v>
      </c>
      <c r="BK257" s="2">
        <f t="shared" si="598"/>
        <v>0</v>
      </c>
      <c r="BL257" s="2">
        <f t="shared" si="599"/>
        <v>0</v>
      </c>
      <c r="BM257" s="2">
        <f t="shared" si="600"/>
        <v>0</v>
      </c>
      <c r="BN257" s="2">
        <f t="shared" si="601"/>
        <v>0</v>
      </c>
      <c r="BO257" s="2">
        <f t="shared" si="602"/>
        <v>0</v>
      </c>
      <c r="BP257" s="2">
        <f t="shared" si="603"/>
        <v>0</v>
      </c>
      <c r="BQ257" s="2">
        <f t="shared" si="604"/>
        <v>0</v>
      </c>
      <c r="BR257" s="2">
        <f t="shared" si="605"/>
        <v>1</v>
      </c>
      <c r="BS257" s="2">
        <f t="shared" si="606"/>
        <v>0</v>
      </c>
      <c r="BT257" s="2">
        <f t="shared" si="607"/>
        <v>0</v>
      </c>
      <c r="BU257" s="2">
        <f t="shared" si="608"/>
        <v>0</v>
      </c>
      <c r="BV257" s="2">
        <f t="shared" si="609"/>
        <v>0</v>
      </c>
      <c r="BW257" s="2">
        <f t="shared" si="610"/>
        <v>0</v>
      </c>
      <c r="BX257" s="2">
        <f t="shared" si="611"/>
        <v>0</v>
      </c>
      <c r="BY257" s="2">
        <f t="shared" si="612"/>
        <v>0</v>
      </c>
      <c r="BZ257" s="2">
        <f t="shared" si="613"/>
        <v>0</v>
      </c>
      <c r="CA257" s="2">
        <f t="shared" si="614"/>
        <v>0</v>
      </c>
      <c r="CB257" s="2">
        <f t="shared" si="615"/>
        <v>0</v>
      </c>
      <c r="CC257" s="2">
        <f t="shared" si="616"/>
        <v>0</v>
      </c>
      <c r="CD257" s="2">
        <f t="shared" si="617"/>
        <v>0</v>
      </c>
      <c r="CE257" s="2">
        <f t="shared" si="618"/>
        <v>0</v>
      </c>
      <c r="CF257" s="2">
        <f t="shared" si="619"/>
        <v>0</v>
      </c>
      <c r="CG257" s="2">
        <f t="shared" si="620"/>
        <v>0</v>
      </c>
      <c r="CH257" s="2">
        <f t="shared" si="621"/>
        <v>0</v>
      </c>
      <c r="CI257" s="2">
        <f t="shared" si="622"/>
        <v>0</v>
      </c>
      <c r="CJ257" s="2">
        <f t="shared" si="623"/>
        <v>0</v>
      </c>
      <c r="CK257" s="2">
        <f t="shared" si="624"/>
        <v>0</v>
      </c>
      <c r="CL257" s="2">
        <f t="shared" si="625"/>
        <v>1</v>
      </c>
      <c r="CM257" s="2">
        <f t="shared" si="626"/>
        <v>0</v>
      </c>
      <c r="CN257" s="2">
        <f t="shared" si="627"/>
        <v>1</v>
      </c>
      <c r="CO257" s="2">
        <f t="shared" si="628"/>
        <v>0</v>
      </c>
      <c r="CP257" s="2">
        <f t="shared" si="629"/>
        <v>0</v>
      </c>
      <c r="CQ257" s="2">
        <f t="shared" si="630"/>
        <v>1</v>
      </c>
      <c r="CR257" s="2">
        <f t="shared" si="631"/>
        <v>0</v>
      </c>
      <c r="CS257" s="2">
        <f t="shared" si="632"/>
        <v>0</v>
      </c>
      <c r="CT257" s="2">
        <f t="shared" si="633"/>
        <v>0</v>
      </c>
      <c r="CU257" s="2">
        <f t="shared" si="634"/>
        <v>0</v>
      </c>
      <c r="CV257" s="2">
        <f t="shared" si="635"/>
        <v>1</v>
      </c>
      <c r="CW257" s="2">
        <f t="shared" si="636"/>
        <v>0</v>
      </c>
      <c r="CX257" s="2">
        <f t="shared" si="637"/>
        <v>0</v>
      </c>
      <c r="CY257" s="2">
        <f t="shared" si="638"/>
        <v>0</v>
      </c>
      <c r="CZ257" s="2">
        <f t="shared" si="639"/>
        <v>1</v>
      </c>
    </row>
    <row r="258" spans="1:104" ht="110.4" x14ac:dyDescent="0.3">
      <c r="A258" s="2" t="s">
        <v>948</v>
      </c>
      <c r="B258" s="2" t="s">
        <v>1021</v>
      </c>
      <c r="C258" s="2" t="s">
        <v>889</v>
      </c>
      <c r="D258" s="2" t="s">
        <v>950</v>
      </c>
      <c r="E258" s="2" t="s">
        <v>5</v>
      </c>
      <c r="F258" s="2">
        <f t="shared" si="672"/>
        <v>1</v>
      </c>
      <c r="G258" s="2">
        <f t="shared" si="673"/>
        <v>0</v>
      </c>
      <c r="H258" s="2">
        <f t="shared" si="674"/>
        <v>0</v>
      </c>
      <c r="I258" s="2">
        <f t="shared" si="675"/>
        <v>0</v>
      </c>
      <c r="J258" s="2">
        <f t="shared" si="676"/>
        <v>0</v>
      </c>
      <c r="K258" s="2">
        <f t="shared" si="677"/>
        <v>0</v>
      </c>
      <c r="L258" s="2">
        <f t="shared" si="678"/>
        <v>0</v>
      </c>
      <c r="M258" s="2">
        <f t="shared" si="679"/>
        <v>0</v>
      </c>
      <c r="R258" s="2" t="s">
        <v>945</v>
      </c>
      <c r="S258" s="2" t="s">
        <v>108</v>
      </c>
      <c r="V258" s="2" t="s">
        <v>1237</v>
      </c>
      <c r="Y258" s="2">
        <f t="shared" ref="Y258:Y272" si="704">IF(N258&lt;&gt;"", 1, 0)</f>
        <v>0</v>
      </c>
      <c r="Z258" s="2">
        <f t="shared" ref="Z258:Z272" si="705">IF(O258&lt;&gt;"", 1, 0)</f>
        <v>0</v>
      </c>
      <c r="AA258" s="2">
        <f t="shared" ref="AA258:AA272" si="706">IF(P258&lt;&gt;"", 1, 0)</f>
        <v>0</v>
      </c>
      <c r="AB258" s="2">
        <f t="shared" ref="AB258:AB272" si="707">IF(Q258&lt;&gt;"", 1, 0)</f>
        <v>0</v>
      </c>
      <c r="AC258" s="2">
        <f t="shared" ref="AC258:AC272" si="708">IF(R258&lt;&gt;"", 1, 0)</f>
        <v>1</v>
      </c>
      <c r="AD258" s="2">
        <f t="shared" si="680"/>
        <v>0</v>
      </c>
      <c r="AE258" s="2">
        <f t="shared" si="589"/>
        <v>0</v>
      </c>
      <c r="AF258" s="2">
        <f t="shared" si="681"/>
        <v>0</v>
      </c>
      <c r="AG258" s="2">
        <f t="shared" si="682"/>
        <v>0</v>
      </c>
      <c r="AH258" s="2">
        <f t="shared" si="683"/>
        <v>0</v>
      </c>
      <c r="AI258" s="2">
        <f t="shared" si="684"/>
        <v>0</v>
      </c>
      <c r="AJ258" s="2">
        <f t="shared" si="685"/>
        <v>0</v>
      </c>
      <c r="AK258" s="2">
        <f t="shared" si="686"/>
        <v>0</v>
      </c>
      <c r="AL258" s="2">
        <f t="shared" si="687"/>
        <v>0</v>
      </c>
      <c r="AM258" s="2">
        <f t="shared" si="688"/>
        <v>0</v>
      </c>
      <c r="AN258" s="2">
        <f t="shared" si="689"/>
        <v>0</v>
      </c>
      <c r="AO258" s="2">
        <f t="shared" si="690"/>
        <v>0</v>
      </c>
      <c r="AP258" s="2">
        <f t="shared" si="691"/>
        <v>0</v>
      </c>
      <c r="AQ258" s="2">
        <f t="shared" si="692"/>
        <v>0</v>
      </c>
      <c r="AR258" s="2">
        <f t="shared" si="693"/>
        <v>0</v>
      </c>
      <c r="AS258" s="2">
        <f t="shared" si="590"/>
        <v>0</v>
      </c>
      <c r="AT258" s="2">
        <f t="shared" si="694"/>
        <v>0</v>
      </c>
      <c r="AU258" s="2">
        <f t="shared" si="695"/>
        <v>0</v>
      </c>
      <c r="AV258" s="2">
        <f t="shared" si="696"/>
        <v>0</v>
      </c>
      <c r="AW258" s="2">
        <f t="shared" si="697"/>
        <v>0</v>
      </c>
      <c r="AX258" s="2">
        <f t="shared" si="698"/>
        <v>0</v>
      </c>
      <c r="AY258" s="2">
        <f t="shared" si="699"/>
        <v>0</v>
      </c>
      <c r="AZ258" s="2">
        <f t="shared" si="700"/>
        <v>0</v>
      </c>
      <c r="BA258" s="2">
        <f t="shared" si="701"/>
        <v>0</v>
      </c>
      <c r="BB258" s="2">
        <f t="shared" si="702"/>
        <v>0</v>
      </c>
      <c r="BC258" s="2">
        <f t="shared" si="703"/>
        <v>0</v>
      </c>
      <c r="BD258" s="2">
        <f t="shared" si="591"/>
        <v>0</v>
      </c>
      <c r="BE258" s="2">
        <f t="shared" si="592"/>
        <v>0</v>
      </c>
      <c r="BF258" s="2">
        <f t="shared" si="593"/>
        <v>0</v>
      </c>
      <c r="BG258" s="2">
        <f t="shared" si="594"/>
        <v>0</v>
      </c>
      <c r="BH258" s="2">
        <f t="shared" si="595"/>
        <v>0</v>
      </c>
      <c r="BI258" s="2">
        <f t="shared" si="596"/>
        <v>0</v>
      </c>
      <c r="BJ258" s="2">
        <f t="shared" si="597"/>
        <v>0</v>
      </c>
      <c r="BK258" s="2">
        <f t="shared" si="598"/>
        <v>0</v>
      </c>
      <c r="BL258" s="2">
        <f t="shared" si="599"/>
        <v>0</v>
      </c>
      <c r="BM258" s="2">
        <f t="shared" si="600"/>
        <v>0</v>
      </c>
      <c r="BN258" s="2">
        <f t="shared" si="601"/>
        <v>0</v>
      </c>
      <c r="BO258" s="2">
        <f t="shared" si="602"/>
        <v>0</v>
      </c>
      <c r="BP258" s="2">
        <f t="shared" si="603"/>
        <v>0</v>
      </c>
      <c r="BQ258" s="2">
        <f t="shared" si="604"/>
        <v>0</v>
      </c>
      <c r="BR258" s="2">
        <f t="shared" si="605"/>
        <v>0</v>
      </c>
      <c r="BS258" s="2">
        <f t="shared" si="606"/>
        <v>0</v>
      </c>
      <c r="BT258" s="2">
        <f t="shared" si="607"/>
        <v>0</v>
      </c>
      <c r="BU258" s="2">
        <f t="shared" si="608"/>
        <v>0</v>
      </c>
      <c r="BV258" s="2">
        <f t="shared" si="609"/>
        <v>0</v>
      </c>
      <c r="BW258" s="2">
        <f t="shared" si="610"/>
        <v>0</v>
      </c>
      <c r="BX258" s="2">
        <f t="shared" si="611"/>
        <v>0</v>
      </c>
      <c r="BY258" s="2">
        <f t="shared" si="612"/>
        <v>0</v>
      </c>
      <c r="BZ258" s="2">
        <f t="shared" si="613"/>
        <v>0</v>
      </c>
      <c r="CA258" s="2">
        <f t="shared" si="614"/>
        <v>0</v>
      </c>
      <c r="CB258" s="2">
        <f t="shared" si="615"/>
        <v>0</v>
      </c>
      <c r="CC258" s="2">
        <f t="shared" si="616"/>
        <v>0</v>
      </c>
      <c r="CD258" s="2">
        <f t="shared" si="617"/>
        <v>0</v>
      </c>
      <c r="CE258" s="2">
        <f t="shared" si="618"/>
        <v>0</v>
      </c>
      <c r="CF258" s="2">
        <f t="shared" si="619"/>
        <v>0</v>
      </c>
      <c r="CG258" s="2">
        <f t="shared" si="620"/>
        <v>0</v>
      </c>
      <c r="CH258" s="2">
        <f t="shared" si="621"/>
        <v>1</v>
      </c>
      <c r="CI258" s="2">
        <f t="shared" si="622"/>
        <v>0</v>
      </c>
      <c r="CJ258" s="2">
        <f t="shared" si="623"/>
        <v>0</v>
      </c>
      <c r="CK258" s="2">
        <f t="shared" si="624"/>
        <v>0</v>
      </c>
      <c r="CL258" s="2">
        <f t="shared" si="625"/>
        <v>1</v>
      </c>
      <c r="CM258" s="2">
        <f t="shared" si="626"/>
        <v>0</v>
      </c>
      <c r="CN258" s="2">
        <f t="shared" si="627"/>
        <v>1</v>
      </c>
      <c r="CO258" s="2">
        <f t="shared" si="628"/>
        <v>0</v>
      </c>
      <c r="CP258" s="2">
        <f t="shared" si="629"/>
        <v>0</v>
      </c>
      <c r="CQ258" s="2">
        <f t="shared" si="630"/>
        <v>0</v>
      </c>
      <c r="CR258" s="2">
        <f t="shared" si="631"/>
        <v>0</v>
      </c>
      <c r="CS258" s="2">
        <f t="shared" si="632"/>
        <v>0</v>
      </c>
      <c r="CT258" s="2">
        <f t="shared" si="633"/>
        <v>0</v>
      </c>
      <c r="CU258" s="2">
        <f t="shared" si="634"/>
        <v>0</v>
      </c>
      <c r="CV258" s="2">
        <f t="shared" si="635"/>
        <v>0</v>
      </c>
      <c r="CW258" s="2">
        <f t="shared" si="636"/>
        <v>0</v>
      </c>
      <c r="CX258" s="2">
        <f t="shared" si="637"/>
        <v>0</v>
      </c>
      <c r="CY258" s="2">
        <f t="shared" si="638"/>
        <v>0</v>
      </c>
      <c r="CZ258" s="2">
        <f t="shared" si="639"/>
        <v>1</v>
      </c>
    </row>
    <row r="259" spans="1:104" ht="69" x14ac:dyDescent="0.3">
      <c r="A259" s="2" t="s">
        <v>949</v>
      </c>
      <c r="B259" s="2" t="s">
        <v>1022</v>
      </c>
      <c r="C259" s="2" t="s">
        <v>889</v>
      </c>
      <c r="D259" s="2" t="s">
        <v>951</v>
      </c>
      <c r="E259" s="2" t="s">
        <v>5</v>
      </c>
      <c r="F259" s="2">
        <f t="shared" si="672"/>
        <v>1</v>
      </c>
      <c r="G259" s="2">
        <f t="shared" si="673"/>
        <v>0</v>
      </c>
      <c r="H259" s="2">
        <f t="shared" si="674"/>
        <v>0</v>
      </c>
      <c r="I259" s="2">
        <f t="shared" si="675"/>
        <v>0</v>
      </c>
      <c r="J259" s="2">
        <f t="shared" si="676"/>
        <v>0</v>
      </c>
      <c r="K259" s="2">
        <f t="shared" si="677"/>
        <v>0</v>
      </c>
      <c r="L259" s="2">
        <f t="shared" si="678"/>
        <v>0</v>
      </c>
      <c r="M259" s="2">
        <f t="shared" si="679"/>
        <v>0</v>
      </c>
      <c r="N259" s="2" t="s">
        <v>952</v>
      </c>
      <c r="P259" s="2" t="s">
        <v>139</v>
      </c>
      <c r="S259" s="2" t="s">
        <v>108</v>
      </c>
      <c r="V259" s="2" t="s">
        <v>1237</v>
      </c>
      <c r="Y259" s="2">
        <f t="shared" si="704"/>
        <v>1</v>
      </c>
      <c r="Z259" s="2">
        <f t="shared" si="705"/>
        <v>0</v>
      </c>
      <c r="AA259" s="2">
        <f t="shared" si="706"/>
        <v>1</v>
      </c>
      <c r="AB259" s="2">
        <f t="shared" si="707"/>
        <v>0</v>
      </c>
      <c r="AC259" s="2">
        <f t="shared" si="708"/>
        <v>0</v>
      </c>
      <c r="AD259" s="2">
        <f t="shared" si="680"/>
        <v>0</v>
      </c>
      <c r="AE259" s="2">
        <f t="shared" ref="AE259:AE272" si="709">IF(V259="Strong", 1, 0)</f>
        <v>0</v>
      </c>
      <c r="AF259" s="2">
        <f t="shared" si="681"/>
        <v>0</v>
      </c>
      <c r="AG259" s="2">
        <f t="shared" si="682"/>
        <v>0</v>
      </c>
      <c r="AH259" s="2">
        <f t="shared" si="683"/>
        <v>0</v>
      </c>
      <c r="AI259" s="2">
        <f t="shared" si="684"/>
        <v>0</v>
      </c>
      <c r="AJ259" s="2">
        <f t="shared" si="685"/>
        <v>0</v>
      </c>
      <c r="AK259" s="2">
        <f t="shared" si="686"/>
        <v>0</v>
      </c>
      <c r="AL259" s="2">
        <f t="shared" si="687"/>
        <v>0</v>
      </c>
      <c r="AM259" s="2">
        <f t="shared" si="688"/>
        <v>0</v>
      </c>
      <c r="AN259" s="2">
        <f t="shared" si="689"/>
        <v>0</v>
      </c>
      <c r="AO259" s="2">
        <f t="shared" si="690"/>
        <v>0</v>
      </c>
      <c r="AP259" s="2">
        <f t="shared" si="691"/>
        <v>0</v>
      </c>
      <c r="AQ259" s="2">
        <f t="shared" si="692"/>
        <v>0</v>
      </c>
      <c r="AR259" s="2">
        <f t="shared" si="693"/>
        <v>0</v>
      </c>
      <c r="AS259" s="2">
        <f t="shared" ref="AS259:AS272" si="710">IF(ISNUMBER(SEARCH("goal compliance", W259)), 1, 0)</f>
        <v>0</v>
      </c>
      <c r="AT259" s="2">
        <f t="shared" si="694"/>
        <v>0</v>
      </c>
      <c r="AU259" s="2">
        <f t="shared" si="695"/>
        <v>0</v>
      </c>
      <c r="AV259" s="2">
        <f t="shared" si="696"/>
        <v>0</v>
      </c>
      <c r="AW259" s="2">
        <f t="shared" si="697"/>
        <v>0</v>
      </c>
      <c r="AX259" s="2">
        <f t="shared" si="698"/>
        <v>0</v>
      </c>
      <c r="AY259" s="2">
        <f t="shared" si="699"/>
        <v>0</v>
      </c>
      <c r="AZ259" s="2">
        <f t="shared" si="700"/>
        <v>0</v>
      </c>
      <c r="BA259" s="2">
        <f t="shared" si="701"/>
        <v>0</v>
      </c>
      <c r="BB259" s="2">
        <f t="shared" si="702"/>
        <v>0</v>
      </c>
      <c r="BC259" s="2">
        <f t="shared" si="703"/>
        <v>0</v>
      </c>
      <c r="BD259" s="2">
        <f t="shared" ref="BD259:BD272" si="711">IF(ISNUMBER(SEARCH("mainstreaming", N259)), 1, 0)</f>
        <v>0</v>
      </c>
      <c r="BE259" s="2">
        <f t="shared" ref="BE259:BE272" si="712">IF(ISNUMBER(SEARCH("Information exchange", N259)), 1, 0)</f>
        <v>0</v>
      </c>
      <c r="BF259" s="2">
        <f t="shared" ref="BF259:BF272" si="713">IF(ISNUMBER(SEARCH("Register", N259)), 1, 0)</f>
        <v>1</v>
      </c>
      <c r="BG259" s="2">
        <f t="shared" ref="BG259:BG272" si="714">IF(ISNUMBER(SEARCH("Permission/right (public)", N259)), 1, 0)</f>
        <v>1</v>
      </c>
      <c r="BH259" s="2">
        <f t="shared" ref="BH259:BH272" si="715">IF(ISNUMBER(SEARCH("Obligation (public)", N259)), 1, 0)</f>
        <v>1</v>
      </c>
      <c r="BI259" s="2">
        <f t="shared" ref="BI259:BI272" si="716">IF(ISNUMBER(SEARCH("Quota regulation (public)", N259)), 1, 0)</f>
        <v>0</v>
      </c>
      <c r="BJ259" s="2">
        <f t="shared" ref="BJ259:BJ272" si="717">IF(ISNUMBER(SEARCH("EMAS or similar (obligatory, public)", N259)), 1, 0)</f>
        <v>0</v>
      </c>
      <c r="BK259" s="2">
        <f t="shared" ref="BK259:BK272" si="718">IF(ISNUMBER(SEARCH("Reporting, obligatory (public)", N259)), 1, 0)</f>
        <v>0</v>
      </c>
      <c r="BL259" s="2">
        <f t="shared" ref="BL259:BL272" si="719">IF(ISNUMBER(SEARCH("Readjustment", N259)), 1, 0)</f>
        <v>0</v>
      </c>
      <c r="BM259" s="2">
        <f t="shared" ref="BM259:BM272" si="720">IF(ISNUMBER(SEARCH("Multi-Level", N259)), 1, 0)</f>
        <v>0</v>
      </c>
      <c r="BN259" s="2">
        <f t="shared" ref="BN259:BN272" si="721">IF(ISNUMBER(SEARCH("GHG reduction targets and paths", N259)), 1, 0)</f>
        <v>0</v>
      </c>
      <c r="BO259" s="2">
        <f t="shared" ref="BO259:BO272" si="722">IF(ISNUMBER(SEARCH("Other targets and paths", N259)), 1, 0)</f>
        <v>0</v>
      </c>
      <c r="BP259" s="2">
        <f t="shared" ref="BP259:BP272" si="723">IF(ISNUMBER(SEARCH("Government planning", N259)), 1, 0)</f>
        <v>0</v>
      </c>
      <c r="BQ259" s="2">
        <f t="shared" ref="BQ259:BQ272" si="724">IF(ISNUMBER(SEARCH("Reporting, voluntary (private)", P259)), 1, 0)</f>
        <v>0</v>
      </c>
      <c r="BR259" s="2">
        <f t="shared" ref="BR259:BR272" si="725">IF(ISNUMBER(SEARCH("Research, data, consulting, information, digital tools, education", P259)), 1, 0)</f>
        <v>1</v>
      </c>
      <c r="BS259" s="2">
        <f t="shared" ref="BS259:BS272" si="726">IF(ISNUMBER(SEARCH("Dialogue, networks, participation", P259)), 1, 0)</f>
        <v>0</v>
      </c>
      <c r="BT259" s="2">
        <f t="shared" ref="BT259:BT272" si="727">IF(ISNUMBER(SEARCH("Labels and certificates (voluntary)", P259)), 1, 0)</f>
        <v>0</v>
      </c>
      <c r="BU259" s="2">
        <f t="shared" ref="BU259:BU272" si="728">IF(ISNUMBER(SEARCH("Allocation with fixed prices", Q259)), 1, 0)</f>
        <v>0</v>
      </c>
      <c r="BV259" s="2">
        <f t="shared" ref="BV259:BV272" si="729">IF(ISNUMBER(SEARCH("Free allocation", Q259)), 1, 0)</f>
        <v>0</v>
      </c>
      <c r="BW259" s="2">
        <f t="shared" ref="BW259:BW272" si="730">IF(ISNUMBER(SEARCH("Trade", Q259)), 1, 0)</f>
        <v>0</v>
      </c>
      <c r="BX259" s="2">
        <f t="shared" ref="BX259:BX272" si="731">IF(ISNUMBER(SEARCH("Auction", Q259)), 1, 0)</f>
        <v>0</v>
      </c>
      <c r="BY259" s="2">
        <f t="shared" ref="BY259:BY272" si="732">IF(ISNUMBER(SEARCH("Invitation of tenders", Q259)), 1, 0)</f>
        <v>0</v>
      </c>
      <c r="BZ259" s="2">
        <f t="shared" ref="BZ259:BZ272" si="733">IF(ISNUMBER(SEARCH("Subsidy (R&amp;D)", O259)), 1, 0)</f>
        <v>0</v>
      </c>
      <c r="CA259" s="2">
        <f t="shared" ref="CA259:CA272" si="734">IF(ISNUMBER(SEARCH("Subsidy (consumption, use &amp; other)", O259)), 1, 0)</f>
        <v>0</v>
      </c>
      <c r="CB259" s="2">
        <f t="shared" ref="CB259:CB272" si="735">IF(ISNUMBER(SEARCH("Subsidies (investment)", O259)), 1, 0)</f>
        <v>0</v>
      </c>
      <c r="CC259" s="2">
        <f t="shared" ref="CC259:CC272" si="736">IF(ISNUMBER(SEARCH("Contract research, panel of experts", O259)), 1, 0)</f>
        <v>0</v>
      </c>
      <c r="CD259" s="2">
        <f t="shared" ref="CD259:CD272" si="737">IF(ISNUMBER(SEARCH("Equity holdings", O259)), 1, 0)</f>
        <v>0</v>
      </c>
      <c r="CE259" s="2">
        <f t="shared" ref="CE259:CE272" si="738">IF(ISNUMBER(SEARCH("Loans", O259)), 1, 0)</f>
        <v>0</v>
      </c>
      <c r="CF259" s="2">
        <f t="shared" ref="CF259:CF272" si="739">IF(ISNUMBER(SEARCH("Conditional government spending", O259)), 1, 0)</f>
        <v>0</v>
      </c>
      <c r="CG259" s="2">
        <f t="shared" ref="CG259:CG272" si="740">IF(ISNUMBER(SEARCH("Levies and taxes", O259)), 1, 0)</f>
        <v>0</v>
      </c>
      <c r="CH259" s="2">
        <f t="shared" ref="CH259:CH272" si="741">IF(ISNUMBER(SEARCH("Permission/right (private)", R259)), 1, 0)</f>
        <v>0</v>
      </c>
      <c r="CI259" s="2">
        <f t="shared" ref="CI259:CI272" si="742">IF(ISNUMBER(SEARCH("Feed-in tariff", R259)), 1, 0)</f>
        <v>0</v>
      </c>
      <c r="CJ259" s="2">
        <f t="shared" ref="CJ259:CJ272" si="743">IF(ISNUMBER(SEARCH("Feed-in guarantee", R259)), 1, 0)</f>
        <v>0</v>
      </c>
      <c r="CK259" s="2">
        <f t="shared" ref="CK259:CK272" si="744">IF(ISNUMBER(SEARCH("Prohibition", R259)), 1, 0)</f>
        <v>0</v>
      </c>
      <c r="CL259" s="2">
        <f t="shared" ref="CL259:CL272" si="745">IF(ISNUMBER(SEARCH("Obligation (private, ", R259)), 1, 0)</f>
        <v>0</v>
      </c>
      <c r="CM259" s="2">
        <f t="shared" ref="CM259:CM272" si="746">IF(ISNUMBER(SEARCH("Price intervention (private)", R259)), 1, 0)</f>
        <v>0</v>
      </c>
      <c r="CN259" s="2">
        <f t="shared" ref="CN259:CN272" si="747">IF(ISNUMBER(SEARCH("Reporting, obligatory (private)", R259)), 1, 0)</f>
        <v>0</v>
      </c>
      <c r="CO259" s="2">
        <f t="shared" ref="CO259:CO272" si="748">IF(ISNUMBER(SEARCH("EMAS or similar (obligatory, private)", R259)), 1, 0)</f>
        <v>0</v>
      </c>
      <c r="CP259" s="2">
        <f t="shared" ref="CP259:CP272" si="749">IF(ISNUMBER(SEARCH("Implementation plans (obligatory, private)", R259)), 1, 0)</f>
        <v>0</v>
      </c>
      <c r="CQ259" s="2">
        <f t="shared" ref="CQ259:CQ272" si="750">IF(ISNUMBER(SEARCH("Standards (obligatory)", R259)), 1, 0)</f>
        <v>0</v>
      </c>
      <c r="CR259" s="2">
        <f t="shared" ref="CR259:CR272" si="751">IF(ISNUMBER(SEARCH("Quota regulation (private)", R259)), 1, 0)</f>
        <v>0</v>
      </c>
      <c r="CS259" s="2">
        <f t="shared" ref="CS259:CS272" si="752">IF(ISNUMBER(SEARCH("Consultation (obligatory, private)", R259)), 1, 0)</f>
        <v>0</v>
      </c>
      <c r="CT259" s="2">
        <f t="shared" ref="CT259:CT272" si="753">IF(ISNUMBER(SEARCH("Labels and Certificates (obligatory, private)", R259)), 1, 0)</f>
        <v>0</v>
      </c>
      <c r="CU259" s="2">
        <f t="shared" ref="CU259:CU272" si="754">IF(ISNUMBER(SEARCH("Application and approval procedure", R259)), 1, 0)</f>
        <v>0</v>
      </c>
      <c r="CV259" s="2">
        <f t="shared" ref="CV259:CV272" si="755">IF(ISNUMBER(SEARCH("Inspections (obligatory, private)", R259)), 1, 0)</f>
        <v>0</v>
      </c>
      <c r="CW259" s="2">
        <f t="shared" ref="CW259:CW272" si="756">IF(ISNUMBER(SEARCH("Fines (private, monetary)", R259)), 1, 0)</f>
        <v>0</v>
      </c>
      <c r="CX259" s="2">
        <f t="shared" ref="CX259:CX272" si="757">IF(ISNUMBER(SEARCH("Sanctions (private, non-monetary)", R259)), 1, 0)</f>
        <v>0</v>
      </c>
      <c r="CY259" s="2">
        <f t="shared" ref="CY259:CY272" si="758">IF(ISNUMBER(SEARCH("Refund claims and compensation (private)", R259)), 1, 0)</f>
        <v>0</v>
      </c>
      <c r="CZ259" s="2">
        <f t="shared" ref="CZ259:CZ272" si="759">IF(ISNUMBER(SEARCH("Reduction/Limitation of bureaucracy, exception rules", R259)), 1, 0)</f>
        <v>0</v>
      </c>
    </row>
    <row r="260" spans="1:104" ht="110.4" x14ac:dyDescent="0.3">
      <c r="A260" s="2" t="s">
        <v>957</v>
      </c>
      <c r="B260" s="2" t="s">
        <v>1023</v>
      </c>
      <c r="C260" s="2" t="s">
        <v>889</v>
      </c>
      <c r="D260" s="2" t="s">
        <v>958</v>
      </c>
      <c r="E260" s="2" t="s">
        <v>5</v>
      </c>
      <c r="F260" s="2">
        <f t="shared" si="672"/>
        <v>1</v>
      </c>
      <c r="G260" s="2">
        <f t="shared" si="673"/>
        <v>0</v>
      </c>
      <c r="H260" s="2">
        <f t="shared" si="674"/>
        <v>0</v>
      </c>
      <c r="I260" s="2">
        <f t="shared" si="675"/>
        <v>0</v>
      </c>
      <c r="J260" s="2">
        <f t="shared" si="676"/>
        <v>0</v>
      </c>
      <c r="K260" s="2">
        <f t="shared" si="677"/>
        <v>0</v>
      </c>
      <c r="L260" s="2">
        <f t="shared" si="678"/>
        <v>0</v>
      </c>
      <c r="M260" s="2">
        <f t="shared" si="679"/>
        <v>0</v>
      </c>
      <c r="N260" s="2" t="s">
        <v>519</v>
      </c>
      <c r="R260" s="2" t="s">
        <v>327</v>
      </c>
      <c r="S260" s="2" t="s">
        <v>63</v>
      </c>
      <c r="U260" s="2" t="s">
        <v>577</v>
      </c>
      <c r="V260" s="2" t="s">
        <v>1237</v>
      </c>
      <c r="Y260" s="2">
        <f t="shared" si="704"/>
        <v>1</v>
      </c>
      <c r="Z260" s="2">
        <f t="shared" si="705"/>
        <v>0</v>
      </c>
      <c r="AA260" s="2">
        <f t="shared" si="706"/>
        <v>0</v>
      </c>
      <c r="AB260" s="2">
        <f t="shared" si="707"/>
        <v>0</v>
      </c>
      <c r="AC260" s="2">
        <f t="shared" si="708"/>
        <v>1</v>
      </c>
      <c r="AD260" s="2">
        <f t="shared" si="680"/>
        <v>1</v>
      </c>
      <c r="AE260" s="2">
        <f t="shared" si="709"/>
        <v>0</v>
      </c>
      <c r="AF260" s="2">
        <f t="shared" si="681"/>
        <v>0</v>
      </c>
      <c r="AG260" s="2">
        <f t="shared" si="682"/>
        <v>0</v>
      </c>
      <c r="AH260" s="2">
        <f t="shared" si="683"/>
        <v>0</v>
      </c>
      <c r="AI260" s="2">
        <f t="shared" si="684"/>
        <v>0</v>
      </c>
      <c r="AJ260" s="2">
        <f t="shared" si="685"/>
        <v>0</v>
      </c>
      <c r="AK260" s="2">
        <f t="shared" si="686"/>
        <v>0</v>
      </c>
      <c r="AL260" s="2">
        <f t="shared" si="687"/>
        <v>0</v>
      </c>
      <c r="AM260" s="2">
        <f t="shared" si="688"/>
        <v>1</v>
      </c>
      <c r="AN260" s="2">
        <f t="shared" si="689"/>
        <v>0</v>
      </c>
      <c r="AO260" s="2">
        <f t="shared" si="690"/>
        <v>0</v>
      </c>
      <c r="AP260" s="2">
        <f t="shared" si="691"/>
        <v>0</v>
      </c>
      <c r="AQ260" s="2">
        <f t="shared" si="692"/>
        <v>1</v>
      </c>
      <c r="AR260" s="2">
        <f t="shared" si="693"/>
        <v>0</v>
      </c>
      <c r="AS260" s="2">
        <f t="shared" si="710"/>
        <v>0</v>
      </c>
      <c r="AT260" s="2">
        <f t="shared" si="694"/>
        <v>0</v>
      </c>
      <c r="AU260" s="2">
        <f t="shared" si="695"/>
        <v>0</v>
      </c>
      <c r="AV260" s="2">
        <f t="shared" si="696"/>
        <v>0</v>
      </c>
      <c r="AW260" s="2">
        <f t="shared" si="697"/>
        <v>0</v>
      </c>
      <c r="AX260" s="2">
        <f t="shared" si="698"/>
        <v>0</v>
      </c>
      <c r="AY260" s="2">
        <f t="shared" si="699"/>
        <v>0</v>
      </c>
      <c r="AZ260" s="2">
        <f t="shared" si="700"/>
        <v>0</v>
      </c>
      <c r="BA260" s="2">
        <f t="shared" si="701"/>
        <v>0</v>
      </c>
      <c r="BB260" s="2">
        <f t="shared" si="702"/>
        <v>0</v>
      </c>
      <c r="BC260" s="2">
        <f t="shared" si="703"/>
        <v>0</v>
      </c>
      <c r="BD260" s="2">
        <f t="shared" si="711"/>
        <v>0</v>
      </c>
      <c r="BE260" s="2">
        <f t="shared" si="712"/>
        <v>0</v>
      </c>
      <c r="BF260" s="2">
        <f t="shared" si="713"/>
        <v>0</v>
      </c>
      <c r="BG260" s="2">
        <f t="shared" si="714"/>
        <v>1</v>
      </c>
      <c r="BH260" s="2">
        <f t="shared" si="715"/>
        <v>1</v>
      </c>
      <c r="BI260" s="2">
        <f t="shared" si="716"/>
        <v>0</v>
      </c>
      <c r="BJ260" s="2">
        <f t="shared" si="717"/>
        <v>0</v>
      </c>
      <c r="BK260" s="2">
        <f t="shared" si="718"/>
        <v>0</v>
      </c>
      <c r="BL260" s="2">
        <f t="shared" si="719"/>
        <v>0</v>
      </c>
      <c r="BM260" s="2">
        <f t="shared" si="720"/>
        <v>0</v>
      </c>
      <c r="BN260" s="2">
        <f t="shared" si="721"/>
        <v>0</v>
      </c>
      <c r="BO260" s="2">
        <f t="shared" si="722"/>
        <v>0</v>
      </c>
      <c r="BP260" s="2">
        <f t="shared" si="723"/>
        <v>0</v>
      </c>
      <c r="BQ260" s="2">
        <f t="shared" si="724"/>
        <v>0</v>
      </c>
      <c r="BR260" s="2">
        <f t="shared" si="725"/>
        <v>0</v>
      </c>
      <c r="BS260" s="2">
        <f t="shared" si="726"/>
        <v>0</v>
      </c>
      <c r="BT260" s="2">
        <f t="shared" si="727"/>
        <v>0</v>
      </c>
      <c r="BU260" s="2">
        <f t="shared" si="728"/>
        <v>0</v>
      </c>
      <c r="BV260" s="2">
        <f t="shared" si="729"/>
        <v>0</v>
      </c>
      <c r="BW260" s="2">
        <f t="shared" si="730"/>
        <v>0</v>
      </c>
      <c r="BX260" s="2">
        <f t="shared" si="731"/>
        <v>0</v>
      </c>
      <c r="BY260" s="2">
        <f t="shared" si="732"/>
        <v>0</v>
      </c>
      <c r="BZ260" s="2">
        <f t="shared" si="733"/>
        <v>0</v>
      </c>
      <c r="CA260" s="2">
        <f t="shared" si="734"/>
        <v>0</v>
      </c>
      <c r="CB260" s="2">
        <f t="shared" si="735"/>
        <v>0</v>
      </c>
      <c r="CC260" s="2">
        <f t="shared" si="736"/>
        <v>0</v>
      </c>
      <c r="CD260" s="2">
        <f t="shared" si="737"/>
        <v>0</v>
      </c>
      <c r="CE260" s="2">
        <f t="shared" si="738"/>
        <v>0</v>
      </c>
      <c r="CF260" s="2">
        <f t="shared" si="739"/>
        <v>0</v>
      </c>
      <c r="CG260" s="2">
        <f t="shared" si="740"/>
        <v>0</v>
      </c>
      <c r="CH260" s="2">
        <f t="shared" si="741"/>
        <v>0</v>
      </c>
      <c r="CI260" s="2">
        <f t="shared" si="742"/>
        <v>0</v>
      </c>
      <c r="CJ260" s="2">
        <f t="shared" si="743"/>
        <v>0</v>
      </c>
      <c r="CK260" s="2">
        <f t="shared" si="744"/>
        <v>0</v>
      </c>
      <c r="CL260" s="2">
        <f t="shared" si="745"/>
        <v>1</v>
      </c>
      <c r="CM260" s="2">
        <f t="shared" si="746"/>
        <v>1</v>
      </c>
      <c r="CN260" s="2">
        <f t="shared" si="747"/>
        <v>0</v>
      </c>
      <c r="CO260" s="2">
        <f t="shared" si="748"/>
        <v>0</v>
      </c>
      <c r="CP260" s="2">
        <f t="shared" si="749"/>
        <v>0</v>
      </c>
      <c r="CQ260" s="2">
        <f t="shared" si="750"/>
        <v>0</v>
      </c>
      <c r="CR260" s="2">
        <f t="shared" si="751"/>
        <v>0</v>
      </c>
      <c r="CS260" s="2">
        <f t="shared" si="752"/>
        <v>0</v>
      </c>
      <c r="CT260" s="2">
        <f t="shared" si="753"/>
        <v>0</v>
      </c>
      <c r="CU260" s="2">
        <f t="shared" si="754"/>
        <v>0</v>
      </c>
      <c r="CV260" s="2">
        <f t="shared" si="755"/>
        <v>0</v>
      </c>
      <c r="CW260" s="2">
        <f t="shared" si="756"/>
        <v>0</v>
      </c>
      <c r="CX260" s="2">
        <f t="shared" si="757"/>
        <v>0</v>
      </c>
      <c r="CY260" s="2">
        <f t="shared" si="758"/>
        <v>0</v>
      </c>
      <c r="CZ260" s="2">
        <f t="shared" si="759"/>
        <v>0</v>
      </c>
    </row>
    <row r="261" spans="1:104" ht="69" x14ac:dyDescent="0.3">
      <c r="A261" s="2" t="s">
        <v>954</v>
      </c>
      <c r="B261" s="2" t="s">
        <v>1024</v>
      </c>
      <c r="C261" s="2" t="s">
        <v>889</v>
      </c>
      <c r="D261" s="2" t="s">
        <v>955</v>
      </c>
      <c r="E261" s="2" t="s">
        <v>5</v>
      </c>
      <c r="F261" s="2">
        <f t="shared" si="672"/>
        <v>1</v>
      </c>
      <c r="G261" s="2">
        <f t="shared" si="673"/>
        <v>0</v>
      </c>
      <c r="H261" s="2">
        <f t="shared" si="674"/>
        <v>0</v>
      </c>
      <c r="I261" s="2">
        <f t="shared" si="675"/>
        <v>0</v>
      </c>
      <c r="J261" s="2">
        <f t="shared" si="676"/>
        <v>0</v>
      </c>
      <c r="K261" s="2">
        <f t="shared" si="677"/>
        <v>0</v>
      </c>
      <c r="L261" s="2">
        <f t="shared" si="678"/>
        <v>0</v>
      </c>
      <c r="M261" s="2">
        <f t="shared" si="679"/>
        <v>0</v>
      </c>
      <c r="N261" s="2" t="s">
        <v>953</v>
      </c>
      <c r="P261" s="2" t="s">
        <v>263</v>
      </c>
      <c r="R261" s="2" t="s">
        <v>178</v>
      </c>
      <c r="S261" s="2" t="s">
        <v>108</v>
      </c>
      <c r="V261" s="2" t="s">
        <v>1237</v>
      </c>
      <c r="Y261" s="2">
        <f t="shared" si="704"/>
        <v>1</v>
      </c>
      <c r="Z261" s="2">
        <f t="shared" si="705"/>
        <v>0</v>
      </c>
      <c r="AA261" s="2">
        <f t="shared" si="706"/>
        <v>1</v>
      </c>
      <c r="AB261" s="2">
        <f t="shared" si="707"/>
        <v>0</v>
      </c>
      <c r="AC261" s="2">
        <f t="shared" si="708"/>
        <v>1</v>
      </c>
      <c r="AD261" s="2">
        <f t="shared" si="680"/>
        <v>0</v>
      </c>
      <c r="AE261" s="2">
        <f t="shared" si="709"/>
        <v>0</v>
      </c>
      <c r="AF261" s="2">
        <f t="shared" si="681"/>
        <v>0</v>
      </c>
      <c r="AG261" s="2">
        <f t="shared" si="682"/>
        <v>0</v>
      </c>
      <c r="AH261" s="2">
        <f t="shared" si="683"/>
        <v>0</v>
      </c>
      <c r="AI261" s="2">
        <f t="shared" si="684"/>
        <v>0</v>
      </c>
      <c r="AJ261" s="2">
        <f t="shared" si="685"/>
        <v>0</v>
      </c>
      <c r="AK261" s="2">
        <f t="shared" si="686"/>
        <v>0</v>
      </c>
      <c r="AL261" s="2">
        <f t="shared" si="687"/>
        <v>0</v>
      </c>
      <c r="AM261" s="2">
        <f t="shared" si="688"/>
        <v>0</v>
      </c>
      <c r="AN261" s="2">
        <f t="shared" si="689"/>
        <v>0</v>
      </c>
      <c r="AO261" s="2">
        <f t="shared" si="690"/>
        <v>0</v>
      </c>
      <c r="AP261" s="2">
        <f t="shared" si="691"/>
        <v>0</v>
      </c>
      <c r="AQ261" s="2">
        <f t="shared" si="692"/>
        <v>0</v>
      </c>
      <c r="AR261" s="2">
        <f t="shared" si="693"/>
        <v>0</v>
      </c>
      <c r="AS261" s="2">
        <f t="shared" si="710"/>
        <v>0</v>
      </c>
      <c r="AT261" s="2">
        <f t="shared" si="694"/>
        <v>0</v>
      </c>
      <c r="AU261" s="2">
        <f t="shared" si="695"/>
        <v>0</v>
      </c>
      <c r="AV261" s="2">
        <f t="shared" si="696"/>
        <v>0</v>
      </c>
      <c r="AW261" s="2">
        <f t="shared" si="697"/>
        <v>0</v>
      </c>
      <c r="AX261" s="2">
        <f t="shared" si="698"/>
        <v>0</v>
      </c>
      <c r="AY261" s="2">
        <f t="shared" si="699"/>
        <v>0</v>
      </c>
      <c r="AZ261" s="2">
        <f t="shared" si="700"/>
        <v>0</v>
      </c>
      <c r="BA261" s="2">
        <f t="shared" si="701"/>
        <v>0</v>
      </c>
      <c r="BB261" s="2">
        <f t="shared" si="702"/>
        <v>0</v>
      </c>
      <c r="BC261" s="2">
        <f t="shared" si="703"/>
        <v>0</v>
      </c>
      <c r="BD261" s="2">
        <f t="shared" si="711"/>
        <v>0</v>
      </c>
      <c r="BE261" s="2">
        <f t="shared" si="712"/>
        <v>1</v>
      </c>
      <c r="BF261" s="2">
        <f t="shared" si="713"/>
        <v>0</v>
      </c>
      <c r="BG261" s="2">
        <f t="shared" si="714"/>
        <v>0</v>
      </c>
      <c r="BH261" s="2">
        <f t="shared" si="715"/>
        <v>0</v>
      </c>
      <c r="BI261" s="2">
        <f t="shared" si="716"/>
        <v>0</v>
      </c>
      <c r="BJ261" s="2">
        <f t="shared" si="717"/>
        <v>0</v>
      </c>
      <c r="BK261" s="2">
        <f t="shared" si="718"/>
        <v>1</v>
      </c>
      <c r="BL261" s="2">
        <f t="shared" si="719"/>
        <v>0</v>
      </c>
      <c r="BM261" s="2">
        <f t="shared" si="720"/>
        <v>0</v>
      </c>
      <c r="BN261" s="2">
        <f t="shared" si="721"/>
        <v>0</v>
      </c>
      <c r="BO261" s="2">
        <f t="shared" si="722"/>
        <v>0</v>
      </c>
      <c r="BP261" s="2">
        <f t="shared" si="723"/>
        <v>0</v>
      </c>
      <c r="BQ261" s="2">
        <f t="shared" si="724"/>
        <v>0</v>
      </c>
      <c r="BR261" s="2">
        <f t="shared" si="725"/>
        <v>1</v>
      </c>
      <c r="BS261" s="2">
        <f t="shared" si="726"/>
        <v>1</v>
      </c>
      <c r="BT261" s="2">
        <f t="shared" si="727"/>
        <v>0</v>
      </c>
      <c r="BU261" s="2">
        <f t="shared" si="728"/>
        <v>0</v>
      </c>
      <c r="BV261" s="2">
        <f t="shared" si="729"/>
        <v>0</v>
      </c>
      <c r="BW261" s="2">
        <f t="shared" si="730"/>
        <v>0</v>
      </c>
      <c r="BX261" s="2">
        <f t="shared" si="731"/>
        <v>0</v>
      </c>
      <c r="BY261" s="2">
        <f t="shared" si="732"/>
        <v>0</v>
      </c>
      <c r="BZ261" s="2">
        <f t="shared" si="733"/>
        <v>0</v>
      </c>
      <c r="CA261" s="2">
        <f t="shared" si="734"/>
        <v>0</v>
      </c>
      <c r="CB261" s="2">
        <f t="shared" si="735"/>
        <v>0</v>
      </c>
      <c r="CC261" s="2">
        <f t="shared" si="736"/>
        <v>0</v>
      </c>
      <c r="CD261" s="2">
        <f t="shared" si="737"/>
        <v>0</v>
      </c>
      <c r="CE261" s="2">
        <f t="shared" si="738"/>
        <v>0</v>
      </c>
      <c r="CF261" s="2">
        <f t="shared" si="739"/>
        <v>0</v>
      </c>
      <c r="CG261" s="2">
        <f t="shared" si="740"/>
        <v>0</v>
      </c>
      <c r="CH261" s="2">
        <f t="shared" si="741"/>
        <v>0</v>
      </c>
      <c r="CI261" s="2">
        <f t="shared" si="742"/>
        <v>0</v>
      </c>
      <c r="CJ261" s="2">
        <f t="shared" si="743"/>
        <v>0</v>
      </c>
      <c r="CK261" s="2">
        <f t="shared" si="744"/>
        <v>0</v>
      </c>
      <c r="CL261" s="2">
        <f t="shared" si="745"/>
        <v>1</v>
      </c>
      <c r="CM261" s="2">
        <f t="shared" si="746"/>
        <v>0</v>
      </c>
      <c r="CN261" s="2">
        <f t="shared" si="747"/>
        <v>1</v>
      </c>
      <c r="CO261" s="2">
        <f t="shared" si="748"/>
        <v>0</v>
      </c>
      <c r="CP261" s="2">
        <f t="shared" si="749"/>
        <v>0</v>
      </c>
      <c r="CQ261" s="2">
        <f t="shared" si="750"/>
        <v>0</v>
      </c>
      <c r="CR261" s="2">
        <f t="shared" si="751"/>
        <v>0</v>
      </c>
      <c r="CS261" s="2">
        <f t="shared" si="752"/>
        <v>0</v>
      </c>
      <c r="CT261" s="2">
        <f t="shared" si="753"/>
        <v>0</v>
      </c>
      <c r="CU261" s="2">
        <f t="shared" si="754"/>
        <v>0</v>
      </c>
      <c r="CV261" s="2">
        <f t="shared" si="755"/>
        <v>0</v>
      </c>
      <c r="CW261" s="2">
        <f t="shared" si="756"/>
        <v>0</v>
      </c>
      <c r="CX261" s="2">
        <f t="shared" si="757"/>
        <v>0</v>
      </c>
      <c r="CY261" s="2">
        <f t="shared" si="758"/>
        <v>0</v>
      </c>
      <c r="CZ261" s="2">
        <f t="shared" si="759"/>
        <v>0</v>
      </c>
    </row>
    <row r="262" spans="1:104" ht="96.6" x14ac:dyDescent="0.3">
      <c r="A262" s="2" t="s">
        <v>956</v>
      </c>
      <c r="B262" s="2" t="s">
        <v>1025</v>
      </c>
      <c r="C262" s="2" t="s">
        <v>889</v>
      </c>
      <c r="D262" s="2">
        <v>53</v>
      </c>
      <c r="E262" s="2" t="s">
        <v>5</v>
      </c>
      <c r="F262" s="2">
        <f t="shared" ref="F262:F266" si="760">IF(ISNUMBER(SEARCH("Energy", E262)), 1, 0)</f>
        <v>1</v>
      </c>
      <c r="G262" s="2">
        <f t="shared" ref="G262:G266" si="761">IF(ISNUMBER(SEARCH("Housing", E262)), 1, 0)</f>
        <v>0</v>
      </c>
      <c r="H262" s="2">
        <f t="shared" ref="H262:H266" si="762">IF(ISNUMBER(SEARCH("Mobility", E262)), 1, 0)</f>
        <v>0</v>
      </c>
      <c r="I262" s="2">
        <f t="shared" ref="I262:I266" si="763">IF(ISNUMBER(SEARCH("Industry", E262)), 1, 0)</f>
        <v>0</v>
      </c>
      <c r="J262" s="2">
        <f t="shared" ref="J262:J266" si="764">IF(ISNUMBER(SEARCH("Agri", E262)), 1, 0)</f>
        <v>0</v>
      </c>
      <c r="K262" s="2">
        <f t="shared" ref="K262:K266" si="765">IF(ISNUMBER(SEARCH("LULUCF", E262)), 1, 0)</f>
        <v>0</v>
      </c>
      <c r="L262" s="2">
        <f t="shared" ref="L262:L266" si="766">IF(OR(ISNUMBER(SEARCH("Waste", E262)), ISNUMBER(SEARCH("Other", E262))), 1, 0)</f>
        <v>0</v>
      </c>
      <c r="M262" s="2">
        <f t="shared" ref="M262:M266" si="767">IF(ISNUMBER(SEARCH("Cross", E262)), 1, 0)</f>
        <v>0</v>
      </c>
      <c r="N262" s="2" t="s">
        <v>43</v>
      </c>
      <c r="Q262" s="2" t="s">
        <v>1036</v>
      </c>
      <c r="S262" s="2" t="s">
        <v>63</v>
      </c>
      <c r="U262" s="2" t="s">
        <v>72</v>
      </c>
      <c r="V262" s="2" t="s">
        <v>1237</v>
      </c>
      <c r="Y262" s="2">
        <f t="shared" si="704"/>
        <v>1</v>
      </c>
      <c r="Z262" s="2">
        <f t="shared" si="705"/>
        <v>0</v>
      </c>
      <c r="AA262" s="2">
        <f t="shared" si="706"/>
        <v>0</v>
      </c>
      <c r="AB262" s="2">
        <f t="shared" si="707"/>
        <v>1</v>
      </c>
      <c r="AC262" s="2">
        <f t="shared" si="708"/>
        <v>0</v>
      </c>
      <c r="AD262" s="2">
        <f t="shared" ref="AD262:AD266" si="768">IF(S262="Direct", 1, 0)</f>
        <v>1</v>
      </c>
      <c r="AE262" s="2">
        <f t="shared" si="709"/>
        <v>0</v>
      </c>
      <c r="AF262" s="2">
        <f t="shared" ref="AF262:AF266" si="769">IF(ISNUMBER(SEARCH("Population", T262)), 1, 0)</f>
        <v>0</v>
      </c>
      <c r="AG262" s="2">
        <f t="shared" ref="AG262:AG266" si="770">IF(ISNUMBER(SEARCH("Sufficiency", T262)), 1, 0)</f>
        <v>0</v>
      </c>
      <c r="AH262" s="2">
        <f t="shared" ref="AH262:AH266" si="771">IF(ISNUMBER(SEARCH("Efficiency", T262)), 1, 0)</f>
        <v>0</v>
      </c>
      <c r="AI262" s="2">
        <f t="shared" ref="AI262:AI266" si="772">IF(ISNUMBER(SEARCH("Consistency", T262)), 1, 0)</f>
        <v>0</v>
      </c>
      <c r="AJ262" s="2">
        <f t="shared" ref="AJ262:AJ266" si="773">IF(ISNUMBER(SEARCH("Regeneration", T262)), 1, 0)</f>
        <v>0</v>
      </c>
      <c r="AK262" s="2">
        <f t="shared" ref="AK262:AK266" si="774">IF(ISNUMBER(SEARCH("Population", U262)), 1, 0)</f>
        <v>0</v>
      </c>
      <c r="AL262" s="2">
        <f t="shared" ref="AL262:AL266" si="775">IF(ISNUMBER(SEARCH("targeted", U262)), 1, 0)</f>
        <v>0</v>
      </c>
      <c r="AM262" s="2">
        <f t="shared" ref="AM262:AM266" si="776">IF(ISNUMBER(SEARCH("direct", U262)), 1, 0)</f>
        <v>1</v>
      </c>
      <c r="AN262" s="2">
        <f t="shared" ref="AN262:AN266" si="777">IF(ISNUMBER(SEARCH("mediated", U262)), 1, 0)</f>
        <v>0</v>
      </c>
      <c r="AO262" s="2">
        <f t="shared" ref="AO262:AO266" si="778">IF(ISNUMBER(SEARCH("equalization", U262)), 1, 0)</f>
        <v>0</v>
      </c>
      <c r="AP262" s="2">
        <f t="shared" ref="AP262:AP266" si="779">IF(ISNUMBER(SEARCH("eco-efficiency", U262)), 1, 0)</f>
        <v>0</v>
      </c>
      <c r="AQ262" s="2">
        <f t="shared" ref="AQ262:AQ266" si="780">IF(ISNUMBER(SEARCH("impact", U262)), 1, 0)</f>
        <v>0</v>
      </c>
      <c r="AR262" s="2">
        <f t="shared" ref="AR262:AR266" si="781">IF(ISNUMBER(SEARCH("goals", W262)), 1, 0)</f>
        <v>0</v>
      </c>
      <c r="AS262" s="2">
        <f t="shared" si="710"/>
        <v>0</v>
      </c>
      <c r="AT262" s="2">
        <f t="shared" ref="AT262:AT266" si="782">IF(ISNUMBER(SEARCH("structural change", W262)), 1, 0)</f>
        <v>0</v>
      </c>
      <c r="AU262" s="2">
        <f t="shared" ref="AU262:AU266" si="783">IF(ISNUMBER(SEARCH("transfer of responsibility", X262)), 1, 0)</f>
        <v>0</v>
      </c>
      <c r="AV262" s="2">
        <f t="shared" ref="AV262:AV266" si="784">IF(ISNUMBER(SEARCH("international competition", X262)), 1, 0)</f>
        <v>0</v>
      </c>
      <c r="AW262" s="2">
        <f t="shared" ref="AW262:AW266" si="785">IF(ISNUMBER(SEARCH("legal form", X262)), 1, 0)</f>
        <v>0</v>
      </c>
      <c r="AX262" s="2">
        <f t="shared" ref="AX262:AX266" si="786">IF(ISNUMBER(SEARCH("infrastructure", X262)), 1, 0)</f>
        <v>0</v>
      </c>
      <c r="AY262" s="2">
        <f t="shared" ref="AY262:AY266" si="787">IF(ISNUMBER(SEARCH("property", X262)), 1, 0)</f>
        <v>0</v>
      </c>
      <c r="AZ262" s="2">
        <f t="shared" ref="AZ262:AZ266" si="788">IF(ISNUMBER(SEARCH("markets", X262)), 1, 0)</f>
        <v>0</v>
      </c>
      <c r="BA262" s="2">
        <f t="shared" ref="BA262:BA266" si="789">IF(ISNUMBER(SEARCH("Transformation governance", X262)), 1, 0)</f>
        <v>0</v>
      </c>
      <c r="BB262" s="2">
        <f t="shared" ref="BB262:BB266" si="790">IF(ISNUMBER(SEARCH("growth", X262)), 1, 0)</f>
        <v>0</v>
      </c>
      <c r="BC262" s="2">
        <f t="shared" ref="BC262:BC266" si="791">IF(ISNUMBER(SEARCH("Financ", X262)), 1, 0)</f>
        <v>0</v>
      </c>
      <c r="BD262" s="2">
        <f t="shared" si="711"/>
        <v>0</v>
      </c>
      <c r="BE262" s="2">
        <f t="shared" si="712"/>
        <v>0</v>
      </c>
      <c r="BF262" s="2">
        <f t="shared" si="713"/>
        <v>0</v>
      </c>
      <c r="BG262" s="2">
        <f t="shared" si="714"/>
        <v>1</v>
      </c>
      <c r="BH262" s="2">
        <f t="shared" si="715"/>
        <v>0</v>
      </c>
      <c r="BI262" s="2">
        <f t="shared" si="716"/>
        <v>0</v>
      </c>
      <c r="BJ262" s="2">
        <f t="shared" si="717"/>
        <v>0</v>
      </c>
      <c r="BK262" s="2">
        <f t="shared" si="718"/>
        <v>0</v>
      </c>
      <c r="BL262" s="2">
        <f t="shared" si="719"/>
        <v>0</v>
      </c>
      <c r="BM262" s="2">
        <f t="shared" si="720"/>
        <v>0</v>
      </c>
      <c r="BN262" s="2">
        <f t="shared" si="721"/>
        <v>0</v>
      </c>
      <c r="BO262" s="2">
        <f t="shared" si="722"/>
        <v>0</v>
      </c>
      <c r="BP262" s="2">
        <f t="shared" si="723"/>
        <v>0</v>
      </c>
      <c r="BQ262" s="2">
        <f t="shared" si="724"/>
        <v>0</v>
      </c>
      <c r="BR262" s="2">
        <f t="shared" si="725"/>
        <v>0</v>
      </c>
      <c r="BS262" s="2">
        <f t="shared" si="726"/>
        <v>0</v>
      </c>
      <c r="BT262" s="2">
        <f t="shared" si="727"/>
        <v>0</v>
      </c>
      <c r="BU262" s="2">
        <f t="shared" si="728"/>
        <v>0</v>
      </c>
      <c r="BV262" s="2">
        <f t="shared" si="729"/>
        <v>0</v>
      </c>
      <c r="BW262" s="2">
        <f t="shared" si="730"/>
        <v>0</v>
      </c>
      <c r="BX262" s="2">
        <f t="shared" si="731"/>
        <v>0</v>
      </c>
      <c r="BY262" s="2">
        <f t="shared" si="732"/>
        <v>1</v>
      </c>
      <c r="BZ262" s="2">
        <f t="shared" si="733"/>
        <v>0</v>
      </c>
      <c r="CA262" s="2">
        <f t="shared" si="734"/>
        <v>0</v>
      </c>
      <c r="CB262" s="2">
        <f t="shared" si="735"/>
        <v>0</v>
      </c>
      <c r="CC262" s="2">
        <f t="shared" si="736"/>
        <v>0</v>
      </c>
      <c r="CD262" s="2">
        <f t="shared" si="737"/>
        <v>0</v>
      </c>
      <c r="CE262" s="2">
        <f t="shared" si="738"/>
        <v>0</v>
      </c>
      <c r="CF262" s="2">
        <f t="shared" si="739"/>
        <v>0</v>
      </c>
      <c r="CG262" s="2">
        <f t="shared" si="740"/>
        <v>0</v>
      </c>
      <c r="CH262" s="2">
        <f t="shared" si="741"/>
        <v>0</v>
      </c>
      <c r="CI262" s="2">
        <f t="shared" si="742"/>
        <v>0</v>
      </c>
      <c r="CJ262" s="2">
        <f t="shared" si="743"/>
        <v>0</v>
      </c>
      <c r="CK262" s="2">
        <f t="shared" si="744"/>
        <v>0</v>
      </c>
      <c r="CL262" s="2">
        <f t="shared" si="745"/>
        <v>0</v>
      </c>
      <c r="CM262" s="2">
        <f t="shared" si="746"/>
        <v>0</v>
      </c>
      <c r="CN262" s="2">
        <f t="shared" si="747"/>
        <v>0</v>
      </c>
      <c r="CO262" s="2">
        <f t="shared" si="748"/>
        <v>0</v>
      </c>
      <c r="CP262" s="2">
        <f t="shared" si="749"/>
        <v>0</v>
      </c>
      <c r="CQ262" s="2">
        <f t="shared" si="750"/>
        <v>0</v>
      </c>
      <c r="CR262" s="2">
        <f t="shared" si="751"/>
        <v>0</v>
      </c>
      <c r="CS262" s="2">
        <f t="shared" si="752"/>
        <v>0</v>
      </c>
      <c r="CT262" s="2">
        <f t="shared" si="753"/>
        <v>0</v>
      </c>
      <c r="CU262" s="2">
        <f t="shared" si="754"/>
        <v>0</v>
      </c>
      <c r="CV262" s="2">
        <f t="shared" si="755"/>
        <v>0</v>
      </c>
      <c r="CW262" s="2">
        <f t="shared" si="756"/>
        <v>0</v>
      </c>
      <c r="CX262" s="2">
        <f t="shared" si="757"/>
        <v>0</v>
      </c>
      <c r="CY262" s="2">
        <f t="shared" si="758"/>
        <v>0</v>
      </c>
      <c r="CZ262" s="2">
        <f t="shared" si="759"/>
        <v>0</v>
      </c>
    </row>
    <row r="263" spans="1:104" ht="69" x14ac:dyDescent="0.3">
      <c r="A263" s="2" t="s">
        <v>959</v>
      </c>
      <c r="B263" s="2" t="s">
        <v>1026</v>
      </c>
      <c r="C263" s="2" t="s">
        <v>889</v>
      </c>
      <c r="D263" s="2" t="s">
        <v>960</v>
      </c>
      <c r="E263" s="2" t="s">
        <v>5</v>
      </c>
      <c r="F263" s="2">
        <f>IF(ISNUMBER(SEARCH("Energy", E264)), 1, 0)</f>
        <v>1</v>
      </c>
      <c r="G263" s="2">
        <f>IF(ISNUMBER(SEARCH("Housing", E264)), 1, 0)</f>
        <v>0</v>
      </c>
      <c r="H263" s="2">
        <f>IF(ISNUMBER(SEARCH("Mobility", E264)), 1, 0)</f>
        <v>0</v>
      </c>
      <c r="I263" s="2">
        <f>IF(ISNUMBER(SEARCH("Industry", E264)), 1, 0)</f>
        <v>0</v>
      </c>
      <c r="J263" s="2">
        <f>IF(ISNUMBER(SEARCH("Agri", E264)), 1, 0)</f>
        <v>0</v>
      </c>
      <c r="K263" s="2">
        <f>IF(ISNUMBER(SEARCH("LULUCF", E264)), 1, 0)</f>
        <v>0</v>
      </c>
      <c r="L263" s="2">
        <f>IF(OR(ISNUMBER(SEARCH("Waste", E264)), ISNUMBER(SEARCH("Other", E264))), 1, 0)</f>
        <v>0</v>
      </c>
      <c r="M263" s="2">
        <f>IF(ISNUMBER(SEARCH("Cross", E264)), 1, 0)</f>
        <v>0</v>
      </c>
      <c r="N263" s="2" t="s">
        <v>519</v>
      </c>
      <c r="P263" s="2" t="s">
        <v>27</v>
      </c>
      <c r="R263" s="2" t="s">
        <v>57</v>
      </c>
      <c r="S263" s="2" t="s">
        <v>108</v>
      </c>
      <c r="V263" s="2" t="s">
        <v>1237</v>
      </c>
      <c r="Y263" s="2">
        <f t="shared" si="704"/>
        <v>1</v>
      </c>
      <c r="Z263" s="2">
        <f t="shared" si="705"/>
        <v>0</v>
      </c>
      <c r="AA263" s="2">
        <f t="shared" si="706"/>
        <v>1</v>
      </c>
      <c r="AB263" s="2">
        <f t="shared" si="707"/>
        <v>0</v>
      </c>
      <c r="AC263" s="2">
        <f t="shared" si="708"/>
        <v>1</v>
      </c>
      <c r="AD263" s="2">
        <f t="shared" si="768"/>
        <v>0</v>
      </c>
      <c r="AE263" s="2">
        <f t="shared" si="709"/>
        <v>0</v>
      </c>
      <c r="AF263" s="2">
        <f t="shared" si="769"/>
        <v>0</v>
      </c>
      <c r="AG263" s="2">
        <f t="shared" si="770"/>
        <v>0</v>
      </c>
      <c r="AH263" s="2">
        <f t="shared" si="771"/>
        <v>0</v>
      </c>
      <c r="AI263" s="2">
        <f t="shared" si="772"/>
        <v>0</v>
      </c>
      <c r="AJ263" s="2">
        <f t="shared" si="773"/>
        <v>0</v>
      </c>
      <c r="AK263" s="2">
        <f t="shared" si="774"/>
        <v>0</v>
      </c>
      <c r="AL263" s="2">
        <f t="shared" si="775"/>
        <v>0</v>
      </c>
      <c r="AM263" s="2">
        <f t="shared" si="776"/>
        <v>0</v>
      </c>
      <c r="AN263" s="2">
        <f t="shared" si="777"/>
        <v>0</v>
      </c>
      <c r="AO263" s="2">
        <f t="shared" si="778"/>
        <v>0</v>
      </c>
      <c r="AP263" s="2">
        <f t="shared" si="779"/>
        <v>0</v>
      </c>
      <c r="AQ263" s="2">
        <f t="shared" si="780"/>
        <v>0</v>
      </c>
      <c r="AR263" s="2">
        <f t="shared" si="781"/>
        <v>0</v>
      </c>
      <c r="AS263" s="2">
        <f t="shared" si="710"/>
        <v>0</v>
      </c>
      <c r="AT263" s="2">
        <f t="shared" si="782"/>
        <v>0</v>
      </c>
      <c r="AU263" s="2">
        <f t="shared" si="783"/>
        <v>0</v>
      </c>
      <c r="AV263" s="2">
        <f t="shared" si="784"/>
        <v>0</v>
      </c>
      <c r="AW263" s="2">
        <f t="shared" si="785"/>
        <v>0</v>
      </c>
      <c r="AX263" s="2">
        <f t="shared" si="786"/>
        <v>0</v>
      </c>
      <c r="AY263" s="2">
        <f t="shared" si="787"/>
        <v>0</v>
      </c>
      <c r="AZ263" s="2">
        <f t="shared" si="788"/>
        <v>0</v>
      </c>
      <c r="BA263" s="2">
        <f t="shared" si="789"/>
        <v>0</v>
      </c>
      <c r="BB263" s="2">
        <f t="shared" si="790"/>
        <v>0</v>
      </c>
      <c r="BC263" s="2">
        <f t="shared" si="791"/>
        <v>0</v>
      </c>
      <c r="BD263" s="2">
        <f t="shared" si="711"/>
        <v>0</v>
      </c>
      <c r="BE263" s="2">
        <f t="shared" si="712"/>
        <v>0</v>
      </c>
      <c r="BF263" s="2">
        <f t="shared" si="713"/>
        <v>0</v>
      </c>
      <c r="BG263" s="2">
        <f t="shared" si="714"/>
        <v>1</v>
      </c>
      <c r="BH263" s="2">
        <f t="shared" si="715"/>
        <v>1</v>
      </c>
      <c r="BI263" s="2">
        <f t="shared" si="716"/>
        <v>0</v>
      </c>
      <c r="BJ263" s="2">
        <f t="shared" si="717"/>
        <v>0</v>
      </c>
      <c r="BK263" s="2">
        <f t="shared" si="718"/>
        <v>0</v>
      </c>
      <c r="BL263" s="2">
        <f t="shared" si="719"/>
        <v>0</v>
      </c>
      <c r="BM263" s="2">
        <f t="shared" si="720"/>
        <v>0</v>
      </c>
      <c r="BN263" s="2">
        <f t="shared" si="721"/>
        <v>0</v>
      </c>
      <c r="BO263" s="2">
        <f t="shared" si="722"/>
        <v>0</v>
      </c>
      <c r="BP263" s="2">
        <f t="shared" si="723"/>
        <v>0</v>
      </c>
      <c r="BQ263" s="2">
        <f t="shared" si="724"/>
        <v>0</v>
      </c>
      <c r="BR263" s="2">
        <f t="shared" si="725"/>
        <v>0</v>
      </c>
      <c r="BS263" s="2">
        <f t="shared" si="726"/>
        <v>1</v>
      </c>
      <c r="BT263" s="2">
        <f t="shared" si="727"/>
        <v>0</v>
      </c>
      <c r="BU263" s="2">
        <f t="shared" si="728"/>
        <v>0</v>
      </c>
      <c r="BV263" s="2">
        <f t="shared" si="729"/>
        <v>0</v>
      </c>
      <c r="BW263" s="2">
        <f t="shared" si="730"/>
        <v>0</v>
      </c>
      <c r="BX263" s="2">
        <f t="shared" si="731"/>
        <v>0</v>
      </c>
      <c r="BY263" s="2">
        <f t="shared" si="732"/>
        <v>0</v>
      </c>
      <c r="BZ263" s="2">
        <f t="shared" si="733"/>
        <v>0</v>
      </c>
      <c r="CA263" s="2">
        <f t="shared" si="734"/>
        <v>0</v>
      </c>
      <c r="CB263" s="2">
        <f t="shared" si="735"/>
        <v>0</v>
      </c>
      <c r="CC263" s="2">
        <f t="shared" si="736"/>
        <v>0</v>
      </c>
      <c r="CD263" s="2">
        <f t="shared" si="737"/>
        <v>0</v>
      </c>
      <c r="CE263" s="2">
        <f t="shared" si="738"/>
        <v>0</v>
      </c>
      <c r="CF263" s="2">
        <f t="shared" si="739"/>
        <v>0</v>
      </c>
      <c r="CG263" s="2">
        <f t="shared" si="740"/>
        <v>0</v>
      </c>
      <c r="CH263" s="2">
        <f t="shared" si="741"/>
        <v>0</v>
      </c>
      <c r="CI263" s="2">
        <f t="shared" si="742"/>
        <v>0</v>
      </c>
      <c r="CJ263" s="2">
        <f t="shared" si="743"/>
        <v>0</v>
      </c>
      <c r="CK263" s="2">
        <f t="shared" si="744"/>
        <v>0</v>
      </c>
      <c r="CL263" s="2">
        <f t="shared" si="745"/>
        <v>1</v>
      </c>
      <c r="CM263" s="2">
        <f t="shared" si="746"/>
        <v>0</v>
      </c>
      <c r="CN263" s="2">
        <f t="shared" si="747"/>
        <v>0</v>
      </c>
      <c r="CO263" s="2">
        <f t="shared" si="748"/>
        <v>0</v>
      </c>
      <c r="CP263" s="2">
        <f t="shared" si="749"/>
        <v>0</v>
      </c>
      <c r="CQ263" s="2">
        <f t="shared" si="750"/>
        <v>0</v>
      </c>
      <c r="CR263" s="2">
        <f t="shared" si="751"/>
        <v>0</v>
      </c>
      <c r="CS263" s="2">
        <f t="shared" si="752"/>
        <v>0</v>
      </c>
      <c r="CT263" s="2">
        <f t="shared" si="753"/>
        <v>0</v>
      </c>
      <c r="CU263" s="2">
        <f t="shared" si="754"/>
        <v>0</v>
      </c>
      <c r="CV263" s="2">
        <f t="shared" si="755"/>
        <v>0</v>
      </c>
      <c r="CW263" s="2">
        <f t="shared" si="756"/>
        <v>0</v>
      </c>
      <c r="CX263" s="2">
        <f t="shared" si="757"/>
        <v>0</v>
      </c>
      <c r="CY263" s="2">
        <f t="shared" si="758"/>
        <v>0</v>
      </c>
      <c r="CZ263" s="2">
        <f t="shared" si="759"/>
        <v>0</v>
      </c>
    </row>
    <row r="264" spans="1:104" ht="82.8" x14ac:dyDescent="0.3">
      <c r="A264" s="2" t="s">
        <v>961</v>
      </c>
      <c r="B264" s="2" t="s">
        <v>1027</v>
      </c>
      <c r="C264" s="2" t="s">
        <v>889</v>
      </c>
      <c r="D264" s="2">
        <v>62</v>
      </c>
      <c r="E264" s="2" t="s">
        <v>5</v>
      </c>
      <c r="F264" s="2">
        <f>IF(ISNUMBER(SEARCH("Energy", E265)), 1, 0)</f>
        <v>1</v>
      </c>
      <c r="G264" s="2">
        <f>IF(ISNUMBER(SEARCH("Housing", E265)), 1, 0)</f>
        <v>0</v>
      </c>
      <c r="H264" s="2">
        <f>IF(ISNUMBER(SEARCH("Mobility", E265)), 1, 0)</f>
        <v>0</v>
      </c>
      <c r="I264" s="2">
        <f>IF(ISNUMBER(SEARCH("Industry", E265)), 1, 0)</f>
        <v>0</v>
      </c>
      <c r="J264" s="2">
        <f>IF(ISNUMBER(SEARCH("Agri", E265)), 1, 0)</f>
        <v>0</v>
      </c>
      <c r="K264" s="2">
        <f>IF(ISNUMBER(SEARCH("LULUCF", E265)), 1, 0)</f>
        <v>0</v>
      </c>
      <c r="L264" s="2">
        <f>IF(OR(ISNUMBER(SEARCH("Waste", E265)), ISNUMBER(SEARCH("Other", E265))), 1, 0)</f>
        <v>0</v>
      </c>
      <c r="M264" s="2">
        <f>IF(ISNUMBER(SEARCH("Cross", E265)), 1, 0)</f>
        <v>0</v>
      </c>
      <c r="N264" s="2" t="s">
        <v>953</v>
      </c>
      <c r="P264" s="2" t="s">
        <v>139</v>
      </c>
      <c r="S264" s="2" t="s">
        <v>108</v>
      </c>
      <c r="V264" s="2" t="s">
        <v>1237</v>
      </c>
      <c r="Y264" s="2">
        <f t="shared" si="704"/>
        <v>1</v>
      </c>
      <c r="Z264" s="2">
        <f t="shared" si="705"/>
        <v>0</v>
      </c>
      <c r="AA264" s="2">
        <f t="shared" si="706"/>
        <v>1</v>
      </c>
      <c r="AB264" s="2">
        <f t="shared" si="707"/>
        <v>0</v>
      </c>
      <c r="AC264" s="2">
        <f t="shared" si="708"/>
        <v>0</v>
      </c>
      <c r="AD264" s="2">
        <f t="shared" si="768"/>
        <v>0</v>
      </c>
      <c r="AE264" s="2">
        <f t="shared" si="709"/>
        <v>0</v>
      </c>
      <c r="AF264" s="2">
        <f t="shared" si="769"/>
        <v>0</v>
      </c>
      <c r="AG264" s="2">
        <f t="shared" si="770"/>
        <v>0</v>
      </c>
      <c r="AH264" s="2">
        <f t="shared" si="771"/>
        <v>0</v>
      </c>
      <c r="AI264" s="2">
        <f t="shared" si="772"/>
        <v>0</v>
      </c>
      <c r="AJ264" s="2">
        <f t="shared" si="773"/>
        <v>0</v>
      </c>
      <c r="AK264" s="2">
        <f t="shared" si="774"/>
        <v>0</v>
      </c>
      <c r="AL264" s="2">
        <f t="shared" si="775"/>
        <v>0</v>
      </c>
      <c r="AM264" s="2">
        <f t="shared" si="776"/>
        <v>0</v>
      </c>
      <c r="AN264" s="2">
        <f t="shared" si="777"/>
        <v>0</v>
      </c>
      <c r="AO264" s="2">
        <f t="shared" si="778"/>
        <v>0</v>
      </c>
      <c r="AP264" s="2">
        <f t="shared" si="779"/>
        <v>0</v>
      </c>
      <c r="AQ264" s="2">
        <f t="shared" si="780"/>
        <v>0</v>
      </c>
      <c r="AR264" s="2">
        <f t="shared" si="781"/>
        <v>0</v>
      </c>
      <c r="AS264" s="2">
        <f t="shared" si="710"/>
        <v>0</v>
      </c>
      <c r="AT264" s="2">
        <f t="shared" si="782"/>
        <v>0</v>
      </c>
      <c r="AU264" s="2">
        <f t="shared" si="783"/>
        <v>0</v>
      </c>
      <c r="AV264" s="2">
        <f t="shared" si="784"/>
        <v>0</v>
      </c>
      <c r="AW264" s="2">
        <f t="shared" si="785"/>
        <v>0</v>
      </c>
      <c r="AX264" s="2">
        <f t="shared" si="786"/>
        <v>0</v>
      </c>
      <c r="AY264" s="2">
        <f t="shared" si="787"/>
        <v>0</v>
      </c>
      <c r="AZ264" s="2">
        <f t="shared" si="788"/>
        <v>0</v>
      </c>
      <c r="BA264" s="2">
        <f t="shared" si="789"/>
        <v>0</v>
      </c>
      <c r="BB264" s="2">
        <f t="shared" si="790"/>
        <v>0</v>
      </c>
      <c r="BC264" s="2">
        <f t="shared" si="791"/>
        <v>0</v>
      </c>
      <c r="BD264" s="2">
        <f t="shared" si="711"/>
        <v>0</v>
      </c>
      <c r="BE264" s="2">
        <f t="shared" si="712"/>
        <v>1</v>
      </c>
      <c r="BF264" s="2">
        <f t="shared" si="713"/>
        <v>0</v>
      </c>
      <c r="BG264" s="2">
        <f t="shared" si="714"/>
        <v>0</v>
      </c>
      <c r="BH264" s="2">
        <f t="shared" si="715"/>
        <v>0</v>
      </c>
      <c r="BI264" s="2">
        <f t="shared" si="716"/>
        <v>0</v>
      </c>
      <c r="BJ264" s="2">
        <f t="shared" si="717"/>
        <v>0</v>
      </c>
      <c r="BK264" s="2">
        <f t="shared" si="718"/>
        <v>1</v>
      </c>
      <c r="BL264" s="2">
        <f t="shared" si="719"/>
        <v>0</v>
      </c>
      <c r="BM264" s="2">
        <f t="shared" si="720"/>
        <v>0</v>
      </c>
      <c r="BN264" s="2">
        <f t="shared" si="721"/>
        <v>0</v>
      </c>
      <c r="BO264" s="2">
        <f t="shared" si="722"/>
        <v>0</v>
      </c>
      <c r="BP264" s="2">
        <f t="shared" si="723"/>
        <v>0</v>
      </c>
      <c r="BQ264" s="2">
        <f t="shared" si="724"/>
        <v>0</v>
      </c>
      <c r="BR264" s="2">
        <f t="shared" si="725"/>
        <v>1</v>
      </c>
      <c r="BS264" s="2">
        <f t="shared" si="726"/>
        <v>0</v>
      </c>
      <c r="BT264" s="2">
        <f t="shared" si="727"/>
        <v>0</v>
      </c>
      <c r="BU264" s="2">
        <f t="shared" si="728"/>
        <v>0</v>
      </c>
      <c r="BV264" s="2">
        <f t="shared" si="729"/>
        <v>0</v>
      </c>
      <c r="BW264" s="2">
        <f t="shared" si="730"/>
        <v>0</v>
      </c>
      <c r="BX264" s="2">
        <f t="shared" si="731"/>
        <v>0</v>
      </c>
      <c r="BY264" s="2">
        <f t="shared" si="732"/>
        <v>0</v>
      </c>
      <c r="BZ264" s="2">
        <f t="shared" si="733"/>
        <v>0</v>
      </c>
      <c r="CA264" s="2">
        <f t="shared" si="734"/>
        <v>0</v>
      </c>
      <c r="CB264" s="2">
        <f t="shared" si="735"/>
        <v>0</v>
      </c>
      <c r="CC264" s="2">
        <f t="shared" si="736"/>
        <v>0</v>
      </c>
      <c r="CD264" s="2">
        <f t="shared" si="737"/>
        <v>0</v>
      </c>
      <c r="CE264" s="2">
        <f t="shared" si="738"/>
        <v>0</v>
      </c>
      <c r="CF264" s="2">
        <f t="shared" si="739"/>
        <v>0</v>
      </c>
      <c r="CG264" s="2">
        <f t="shared" si="740"/>
        <v>0</v>
      </c>
      <c r="CH264" s="2">
        <f t="shared" si="741"/>
        <v>0</v>
      </c>
      <c r="CI264" s="2">
        <f t="shared" si="742"/>
        <v>0</v>
      </c>
      <c r="CJ264" s="2">
        <f t="shared" si="743"/>
        <v>0</v>
      </c>
      <c r="CK264" s="2">
        <f t="shared" si="744"/>
        <v>0</v>
      </c>
      <c r="CL264" s="2">
        <f t="shared" si="745"/>
        <v>0</v>
      </c>
      <c r="CM264" s="2">
        <f t="shared" si="746"/>
        <v>0</v>
      </c>
      <c r="CN264" s="2">
        <f t="shared" si="747"/>
        <v>0</v>
      </c>
      <c r="CO264" s="2">
        <f t="shared" si="748"/>
        <v>0</v>
      </c>
      <c r="CP264" s="2">
        <f t="shared" si="749"/>
        <v>0</v>
      </c>
      <c r="CQ264" s="2">
        <f t="shared" si="750"/>
        <v>0</v>
      </c>
      <c r="CR264" s="2">
        <f t="shared" si="751"/>
        <v>0</v>
      </c>
      <c r="CS264" s="2">
        <f t="shared" si="752"/>
        <v>0</v>
      </c>
      <c r="CT264" s="2">
        <f t="shared" si="753"/>
        <v>0</v>
      </c>
      <c r="CU264" s="2">
        <f t="shared" si="754"/>
        <v>0</v>
      </c>
      <c r="CV264" s="2">
        <f t="shared" si="755"/>
        <v>0</v>
      </c>
      <c r="CW264" s="2">
        <f t="shared" si="756"/>
        <v>0</v>
      </c>
      <c r="CX264" s="2">
        <f t="shared" si="757"/>
        <v>0</v>
      </c>
      <c r="CY264" s="2">
        <f t="shared" si="758"/>
        <v>0</v>
      </c>
      <c r="CZ264" s="2">
        <f t="shared" si="759"/>
        <v>0</v>
      </c>
    </row>
    <row r="265" spans="1:104" ht="41.4" x14ac:dyDescent="0.3">
      <c r="A265" s="2" t="s">
        <v>962</v>
      </c>
      <c r="B265" s="2" t="s">
        <v>1028</v>
      </c>
      <c r="C265" s="2" t="s">
        <v>889</v>
      </c>
      <c r="D265" s="2">
        <v>64</v>
      </c>
      <c r="E265" s="2" t="s">
        <v>5</v>
      </c>
      <c r="F265" s="2">
        <f t="shared" si="760"/>
        <v>1</v>
      </c>
      <c r="G265" s="2">
        <f t="shared" si="761"/>
        <v>0</v>
      </c>
      <c r="H265" s="2">
        <f t="shared" si="762"/>
        <v>0</v>
      </c>
      <c r="I265" s="2">
        <f t="shared" si="763"/>
        <v>0</v>
      </c>
      <c r="J265" s="2">
        <f t="shared" si="764"/>
        <v>0</v>
      </c>
      <c r="K265" s="2">
        <f t="shared" si="765"/>
        <v>0</v>
      </c>
      <c r="L265" s="2">
        <f t="shared" si="766"/>
        <v>0</v>
      </c>
      <c r="M265" s="2">
        <f t="shared" si="767"/>
        <v>0</v>
      </c>
      <c r="O265" s="2" t="s">
        <v>49</v>
      </c>
      <c r="S265" s="2" t="s">
        <v>108</v>
      </c>
      <c r="V265" s="2" t="s">
        <v>1237</v>
      </c>
      <c r="Y265" s="2">
        <f t="shared" si="704"/>
        <v>0</v>
      </c>
      <c r="Z265" s="2">
        <f t="shared" si="705"/>
        <v>1</v>
      </c>
      <c r="AA265" s="2">
        <f t="shared" si="706"/>
        <v>0</v>
      </c>
      <c r="AB265" s="2">
        <f t="shared" si="707"/>
        <v>0</v>
      </c>
      <c r="AC265" s="2">
        <f t="shared" si="708"/>
        <v>0</v>
      </c>
      <c r="AD265" s="2">
        <f t="shared" si="768"/>
        <v>0</v>
      </c>
      <c r="AE265" s="2">
        <f t="shared" si="709"/>
        <v>0</v>
      </c>
      <c r="AF265" s="2">
        <f t="shared" si="769"/>
        <v>0</v>
      </c>
      <c r="AG265" s="2">
        <f t="shared" si="770"/>
        <v>0</v>
      </c>
      <c r="AH265" s="2">
        <f t="shared" si="771"/>
        <v>0</v>
      </c>
      <c r="AI265" s="2">
        <f t="shared" si="772"/>
        <v>0</v>
      </c>
      <c r="AJ265" s="2">
        <f t="shared" si="773"/>
        <v>0</v>
      </c>
      <c r="AK265" s="2">
        <f t="shared" si="774"/>
        <v>0</v>
      </c>
      <c r="AL265" s="2">
        <f t="shared" si="775"/>
        <v>0</v>
      </c>
      <c r="AM265" s="2">
        <f t="shared" si="776"/>
        <v>0</v>
      </c>
      <c r="AN265" s="2">
        <f t="shared" si="777"/>
        <v>0</v>
      </c>
      <c r="AO265" s="2">
        <f t="shared" si="778"/>
        <v>0</v>
      </c>
      <c r="AP265" s="2">
        <f t="shared" si="779"/>
        <v>0</v>
      </c>
      <c r="AQ265" s="2">
        <f t="shared" si="780"/>
        <v>0</v>
      </c>
      <c r="AR265" s="2">
        <f t="shared" si="781"/>
        <v>0</v>
      </c>
      <c r="AS265" s="2">
        <f t="shared" si="710"/>
        <v>0</v>
      </c>
      <c r="AT265" s="2">
        <f t="shared" si="782"/>
        <v>0</v>
      </c>
      <c r="AU265" s="2">
        <f t="shared" si="783"/>
        <v>0</v>
      </c>
      <c r="AV265" s="2">
        <f t="shared" si="784"/>
        <v>0</v>
      </c>
      <c r="AW265" s="2">
        <f t="shared" si="785"/>
        <v>0</v>
      </c>
      <c r="AX265" s="2">
        <f t="shared" si="786"/>
        <v>0</v>
      </c>
      <c r="AY265" s="2">
        <f t="shared" si="787"/>
        <v>0</v>
      </c>
      <c r="AZ265" s="2">
        <f t="shared" si="788"/>
        <v>0</v>
      </c>
      <c r="BA265" s="2">
        <f t="shared" si="789"/>
        <v>0</v>
      </c>
      <c r="BB265" s="2">
        <f t="shared" si="790"/>
        <v>0</v>
      </c>
      <c r="BC265" s="2">
        <f t="shared" si="791"/>
        <v>0</v>
      </c>
      <c r="BD265" s="2">
        <f t="shared" si="711"/>
        <v>0</v>
      </c>
      <c r="BE265" s="2">
        <f t="shared" si="712"/>
        <v>0</v>
      </c>
      <c r="BF265" s="2">
        <f t="shared" si="713"/>
        <v>0</v>
      </c>
      <c r="BG265" s="2">
        <f t="shared" si="714"/>
        <v>0</v>
      </c>
      <c r="BH265" s="2">
        <f t="shared" si="715"/>
        <v>0</v>
      </c>
      <c r="BI265" s="2">
        <f t="shared" si="716"/>
        <v>0</v>
      </c>
      <c r="BJ265" s="2">
        <f t="shared" si="717"/>
        <v>0</v>
      </c>
      <c r="BK265" s="2">
        <f t="shared" si="718"/>
        <v>0</v>
      </c>
      <c r="BL265" s="2">
        <f t="shared" si="719"/>
        <v>0</v>
      </c>
      <c r="BM265" s="2">
        <f t="shared" si="720"/>
        <v>0</v>
      </c>
      <c r="BN265" s="2">
        <f t="shared" si="721"/>
        <v>0</v>
      </c>
      <c r="BO265" s="2">
        <f t="shared" si="722"/>
        <v>0</v>
      </c>
      <c r="BP265" s="2">
        <f t="shared" si="723"/>
        <v>0</v>
      </c>
      <c r="BQ265" s="2">
        <f t="shared" si="724"/>
        <v>0</v>
      </c>
      <c r="BR265" s="2">
        <f t="shared" si="725"/>
        <v>0</v>
      </c>
      <c r="BS265" s="2">
        <f t="shared" si="726"/>
        <v>0</v>
      </c>
      <c r="BT265" s="2">
        <f t="shared" si="727"/>
        <v>0</v>
      </c>
      <c r="BU265" s="2">
        <f t="shared" si="728"/>
        <v>0</v>
      </c>
      <c r="BV265" s="2">
        <f t="shared" si="729"/>
        <v>0</v>
      </c>
      <c r="BW265" s="2">
        <f t="shared" si="730"/>
        <v>0</v>
      </c>
      <c r="BX265" s="2">
        <f t="shared" si="731"/>
        <v>0</v>
      </c>
      <c r="BY265" s="2">
        <f t="shared" si="732"/>
        <v>0</v>
      </c>
      <c r="BZ265" s="2">
        <f t="shared" si="733"/>
        <v>0</v>
      </c>
      <c r="CA265" s="2">
        <f t="shared" si="734"/>
        <v>0</v>
      </c>
      <c r="CB265" s="2">
        <f t="shared" si="735"/>
        <v>0</v>
      </c>
      <c r="CC265" s="2">
        <f t="shared" si="736"/>
        <v>1</v>
      </c>
      <c r="CD265" s="2">
        <f t="shared" si="737"/>
        <v>0</v>
      </c>
      <c r="CE265" s="2">
        <f t="shared" si="738"/>
        <v>0</v>
      </c>
      <c r="CF265" s="2">
        <f t="shared" si="739"/>
        <v>0</v>
      </c>
      <c r="CG265" s="2">
        <f t="shared" si="740"/>
        <v>0</v>
      </c>
      <c r="CH265" s="2">
        <f t="shared" si="741"/>
        <v>0</v>
      </c>
      <c r="CI265" s="2">
        <f t="shared" si="742"/>
        <v>0</v>
      </c>
      <c r="CJ265" s="2">
        <f t="shared" si="743"/>
        <v>0</v>
      </c>
      <c r="CK265" s="2">
        <f t="shared" si="744"/>
        <v>0</v>
      </c>
      <c r="CL265" s="2">
        <f t="shared" si="745"/>
        <v>0</v>
      </c>
      <c r="CM265" s="2">
        <f t="shared" si="746"/>
        <v>0</v>
      </c>
      <c r="CN265" s="2">
        <f t="shared" si="747"/>
        <v>0</v>
      </c>
      <c r="CO265" s="2">
        <f t="shared" si="748"/>
        <v>0</v>
      </c>
      <c r="CP265" s="2">
        <f t="shared" si="749"/>
        <v>0</v>
      </c>
      <c r="CQ265" s="2">
        <f t="shared" si="750"/>
        <v>0</v>
      </c>
      <c r="CR265" s="2">
        <f t="shared" si="751"/>
        <v>0</v>
      </c>
      <c r="CS265" s="2">
        <f t="shared" si="752"/>
        <v>0</v>
      </c>
      <c r="CT265" s="2">
        <f t="shared" si="753"/>
        <v>0</v>
      </c>
      <c r="CU265" s="2">
        <f t="shared" si="754"/>
        <v>0</v>
      </c>
      <c r="CV265" s="2">
        <f t="shared" si="755"/>
        <v>0</v>
      </c>
      <c r="CW265" s="2">
        <f t="shared" si="756"/>
        <v>0</v>
      </c>
      <c r="CX265" s="2">
        <f t="shared" si="757"/>
        <v>0</v>
      </c>
      <c r="CY265" s="2">
        <f t="shared" si="758"/>
        <v>0</v>
      </c>
      <c r="CZ265" s="2">
        <f t="shared" si="759"/>
        <v>0</v>
      </c>
    </row>
    <row r="266" spans="1:104" ht="69" x14ac:dyDescent="0.3">
      <c r="A266" s="2" t="s">
        <v>973</v>
      </c>
      <c r="B266" s="2" t="s">
        <v>1029</v>
      </c>
      <c r="C266" s="2" t="s">
        <v>889</v>
      </c>
      <c r="D266" s="2" t="s">
        <v>972</v>
      </c>
      <c r="E266" s="2" t="s">
        <v>5</v>
      </c>
      <c r="F266" s="2">
        <f t="shared" si="760"/>
        <v>1</v>
      </c>
      <c r="G266" s="2">
        <f t="shared" si="761"/>
        <v>0</v>
      </c>
      <c r="H266" s="2">
        <f t="shared" si="762"/>
        <v>0</v>
      </c>
      <c r="I266" s="2">
        <f t="shared" si="763"/>
        <v>0</v>
      </c>
      <c r="J266" s="2">
        <f t="shared" si="764"/>
        <v>0</v>
      </c>
      <c r="K266" s="2">
        <f t="shared" si="765"/>
        <v>0</v>
      </c>
      <c r="L266" s="2">
        <f t="shared" si="766"/>
        <v>0</v>
      </c>
      <c r="M266" s="2">
        <f t="shared" si="767"/>
        <v>0</v>
      </c>
      <c r="N266" s="2" t="s">
        <v>556</v>
      </c>
      <c r="P266" s="2" t="s">
        <v>139</v>
      </c>
      <c r="R266" s="2" t="s">
        <v>57</v>
      </c>
      <c r="S266" s="2" t="s">
        <v>108</v>
      </c>
      <c r="V266" s="2" t="s">
        <v>1237</v>
      </c>
      <c r="Y266" s="2">
        <f t="shared" si="704"/>
        <v>1</v>
      </c>
      <c r="Z266" s="2">
        <f t="shared" si="705"/>
        <v>0</v>
      </c>
      <c r="AA266" s="2">
        <f t="shared" si="706"/>
        <v>1</v>
      </c>
      <c r="AB266" s="2">
        <f t="shared" si="707"/>
        <v>0</v>
      </c>
      <c r="AC266" s="2">
        <f t="shared" si="708"/>
        <v>1</v>
      </c>
      <c r="AD266" s="2">
        <f t="shared" si="768"/>
        <v>0</v>
      </c>
      <c r="AE266" s="2">
        <f t="shared" si="709"/>
        <v>0</v>
      </c>
      <c r="AF266" s="2">
        <f t="shared" si="769"/>
        <v>0</v>
      </c>
      <c r="AG266" s="2">
        <f t="shared" si="770"/>
        <v>0</v>
      </c>
      <c r="AH266" s="2">
        <f t="shared" si="771"/>
        <v>0</v>
      </c>
      <c r="AI266" s="2">
        <f t="shared" si="772"/>
        <v>0</v>
      </c>
      <c r="AJ266" s="2">
        <f t="shared" si="773"/>
        <v>0</v>
      </c>
      <c r="AK266" s="2">
        <f t="shared" si="774"/>
        <v>0</v>
      </c>
      <c r="AL266" s="2">
        <f t="shared" si="775"/>
        <v>0</v>
      </c>
      <c r="AM266" s="2">
        <f t="shared" si="776"/>
        <v>0</v>
      </c>
      <c r="AN266" s="2">
        <f t="shared" si="777"/>
        <v>0</v>
      </c>
      <c r="AO266" s="2">
        <f t="shared" si="778"/>
        <v>0</v>
      </c>
      <c r="AP266" s="2">
        <f t="shared" si="779"/>
        <v>0</v>
      </c>
      <c r="AQ266" s="2">
        <f t="shared" si="780"/>
        <v>0</v>
      </c>
      <c r="AR266" s="2">
        <f t="shared" si="781"/>
        <v>0</v>
      </c>
      <c r="AS266" s="2">
        <f t="shared" si="710"/>
        <v>0</v>
      </c>
      <c r="AT266" s="2">
        <f t="shared" si="782"/>
        <v>0</v>
      </c>
      <c r="AU266" s="2">
        <f t="shared" si="783"/>
        <v>0</v>
      </c>
      <c r="AV266" s="2">
        <f t="shared" si="784"/>
        <v>0</v>
      </c>
      <c r="AW266" s="2">
        <f t="shared" si="785"/>
        <v>0</v>
      </c>
      <c r="AX266" s="2">
        <f t="shared" si="786"/>
        <v>0</v>
      </c>
      <c r="AY266" s="2">
        <f t="shared" si="787"/>
        <v>0</v>
      </c>
      <c r="AZ266" s="2">
        <f t="shared" si="788"/>
        <v>0</v>
      </c>
      <c r="BA266" s="2">
        <f t="shared" si="789"/>
        <v>0</v>
      </c>
      <c r="BB266" s="2">
        <f t="shared" si="790"/>
        <v>0</v>
      </c>
      <c r="BC266" s="2">
        <f t="shared" si="791"/>
        <v>0</v>
      </c>
      <c r="BD266" s="2">
        <f t="shared" si="711"/>
        <v>0</v>
      </c>
      <c r="BE266" s="2">
        <f t="shared" si="712"/>
        <v>0</v>
      </c>
      <c r="BF266" s="2">
        <f t="shared" si="713"/>
        <v>0</v>
      </c>
      <c r="BG266" s="2">
        <f t="shared" si="714"/>
        <v>1</v>
      </c>
      <c r="BH266" s="2">
        <f t="shared" si="715"/>
        <v>1</v>
      </c>
      <c r="BI266" s="2">
        <f t="shared" si="716"/>
        <v>0</v>
      </c>
      <c r="BJ266" s="2">
        <f t="shared" si="717"/>
        <v>0</v>
      </c>
      <c r="BK266" s="2">
        <f t="shared" si="718"/>
        <v>0</v>
      </c>
      <c r="BL266" s="2">
        <f t="shared" si="719"/>
        <v>0</v>
      </c>
      <c r="BM266" s="2">
        <f t="shared" si="720"/>
        <v>0</v>
      </c>
      <c r="BN266" s="2">
        <f t="shared" si="721"/>
        <v>0</v>
      </c>
      <c r="BO266" s="2">
        <f t="shared" si="722"/>
        <v>0</v>
      </c>
      <c r="BP266" s="2">
        <f t="shared" si="723"/>
        <v>0</v>
      </c>
      <c r="BQ266" s="2">
        <f t="shared" si="724"/>
        <v>0</v>
      </c>
      <c r="BR266" s="2">
        <f t="shared" si="725"/>
        <v>1</v>
      </c>
      <c r="BS266" s="2">
        <f t="shared" si="726"/>
        <v>0</v>
      </c>
      <c r="BT266" s="2">
        <f t="shared" si="727"/>
        <v>0</v>
      </c>
      <c r="BU266" s="2">
        <f t="shared" si="728"/>
        <v>0</v>
      </c>
      <c r="BV266" s="2">
        <f t="shared" si="729"/>
        <v>0</v>
      </c>
      <c r="BW266" s="2">
        <f t="shared" si="730"/>
        <v>0</v>
      </c>
      <c r="BX266" s="2">
        <f t="shared" si="731"/>
        <v>0</v>
      </c>
      <c r="BY266" s="2">
        <f t="shared" si="732"/>
        <v>0</v>
      </c>
      <c r="BZ266" s="2">
        <f t="shared" si="733"/>
        <v>0</v>
      </c>
      <c r="CA266" s="2">
        <f t="shared" si="734"/>
        <v>0</v>
      </c>
      <c r="CB266" s="2">
        <f t="shared" si="735"/>
        <v>0</v>
      </c>
      <c r="CC266" s="2">
        <f t="shared" si="736"/>
        <v>0</v>
      </c>
      <c r="CD266" s="2">
        <f t="shared" si="737"/>
        <v>0</v>
      </c>
      <c r="CE266" s="2">
        <f t="shared" si="738"/>
        <v>0</v>
      </c>
      <c r="CF266" s="2">
        <f t="shared" si="739"/>
        <v>0</v>
      </c>
      <c r="CG266" s="2">
        <f t="shared" si="740"/>
        <v>0</v>
      </c>
      <c r="CH266" s="2">
        <f t="shared" si="741"/>
        <v>0</v>
      </c>
      <c r="CI266" s="2">
        <f t="shared" si="742"/>
        <v>0</v>
      </c>
      <c r="CJ266" s="2">
        <f t="shared" si="743"/>
        <v>0</v>
      </c>
      <c r="CK266" s="2">
        <f t="shared" si="744"/>
        <v>0</v>
      </c>
      <c r="CL266" s="2">
        <f t="shared" si="745"/>
        <v>1</v>
      </c>
      <c r="CM266" s="2">
        <f t="shared" si="746"/>
        <v>0</v>
      </c>
      <c r="CN266" s="2">
        <f t="shared" si="747"/>
        <v>0</v>
      </c>
      <c r="CO266" s="2">
        <f t="shared" si="748"/>
        <v>0</v>
      </c>
      <c r="CP266" s="2">
        <f t="shared" si="749"/>
        <v>0</v>
      </c>
      <c r="CQ266" s="2">
        <f t="shared" si="750"/>
        <v>0</v>
      </c>
      <c r="CR266" s="2">
        <f t="shared" si="751"/>
        <v>0</v>
      </c>
      <c r="CS266" s="2">
        <f t="shared" si="752"/>
        <v>0</v>
      </c>
      <c r="CT266" s="2">
        <f t="shared" si="753"/>
        <v>0</v>
      </c>
      <c r="CU266" s="2">
        <f t="shared" si="754"/>
        <v>0</v>
      </c>
      <c r="CV266" s="2">
        <f t="shared" si="755"/>
        <v>0</v>
      </c>
      <c r="CW266" s="2">
        <f t="shared" si="756"/>
        <v>0</v>
      </c>
      <c r="CX266" s="2">
        <f t="shared" si="757"/>
        <v>0</v>
      </c>
      <c r="CY266" s="2">
        <f t="shared" si="758"/>
        <v>0</v>
      </c>
      <c r="CZ266" s="2">
        <f t="shared" si="759"/>
        <v>0</v>
      </c>
    </row>
    <row r="267" spans="1:104" ht="99" customHeight="1" x14ac:dyDescent="0.3">
      <c r="A267" s="2" t="s">
        <v>975</v>
      </c>
      <c r="B267" s="2" t="s">
        <v>1030</v>
      </c>
      <c r="C267" s="2" t="s">
        <v>889</v>
      </c>
      <c r="D267" s="2" t="s">
        <v>976</v>
      </c>
      <c r="E267" s="2" t="s">
        <v>5</v>
      </c>
      <c r="F267" s="2">
        <f t="shared" ref="F267:F272" si="792">IF(ISNUMBER(SEARCH("Energy", E267)), 1, 0)</f>
        <v>1</v>
      </c>
      <c r="G267" s="2">
        <f t="shared" ref="G267:G272" si="793">IF(ISNUMBER(SEARCH("Housing", E267)), 1, 0)</f>
        <v>0</v>
      </c>
      <c r="H267" s="2">
        <f t="shared" ref="H267:H272" si="794">IF(ISNUMBER(SEARCH("Mobility", E267)), 1, 0)</f>
        <v>0</v>
      </c>
      <c r="I267" s="2">
        <f t="shared" ref="I267:I272" si="795">IF(ISNUMBER(SEARCH("Industry", E267)), 1, 0)</f>
        <v>0</v>
      </c>
      <c r="J267" s="2">
        <f t="shared" ref="J267:J272" si="796">IF(ISNUMBER(SEARCH("Agri", E267)), 1, 0)</f>
        <v>0</v>
      </c>
      <c r="K267" s="2">
        <f t="shared" ref="K267:K272" si="797">IF(ISNUMBER(SEARCH("LULUCF", E267)), 1, 0)</f>
        <v>0</v>
      </c>
      <c r="L267" s="2">
        <f t="shared" ref="L267:L272" si="798">IF(OR(ISNUMBER(SEARCH("Waste", E267)), ISNUMBER(SEARCH("Other", E267))), 1, 0)</f>
        <v>0</v>
      </c>
      <c r="M267" s="2">
        <f t="shared" ref="M267:M272" si="799">IF(ISNUMBER(SEARCH("Cross", E267)), 1, 0)</f>
        <v>0</v>
      </c>
      <c r="N267" s="2" t="s">
        <v>974</v>
      </c>
      <c r="P267" s="2" t="s">
        <v>139</v>
      </c>
      <c r="R267" s="2" t="s">
        <v>39</v>
      </c>
      <c r="S267" s="2" t="s">
        <v>108</v>
      </c>
      <c r="V267" s="2" t="s">
        <v>1239</v>
      </c>
      <c r="W267" s="2" t="s">
        <v>81</v>
      </c>
      <c r="X267" s="2" t="s">
        <v>87</v>
      </c>
      <c r="Y267" s="2">
        <f t="shared" si="704"/>
        <v>1</v>
      </c>
      <c r="Z267" s="2">
        <f t="shared" si="705"/>
        <v>0</v>
      </c>
      <c r="AA267" s="2">
        <f t="shared" si="706"/>
        <v>1</v>
      </c>
      <c r="AB267" s="2">
        <f t="shared" si="707"/>
        <v>0</v>
      </c>
      <c r="AC267" s="2">
        <f t="shared" si="708"/>
        <v>1</v>
      </c>
      <c r="AD267" s="2">
        <f t="shared" ref="AD267:AD272" si="800">IF(S267="Direct", 1, 0)</f>
        <v>0</v>
      </c>
      <c r="AE267" s="2">
        <f t="shared" si="709"/>
        <v>1</v>
      </c>
      <c r="AF267" s="2">
        <f t="shared" ref="AF267:AF272" si="801">IF(ISNUMBER(SEARCH("Population", T267)), 1, 0)</f>
        <v>0</v>
      </c>
      <c r="AG267" s="2">
        <f t="shared" ref="AG267:AG272" si="802">IF(ISNUMBER(SEARCH("Sufficiency", T267)), 1, 0)</f>
        <v>0</v>
      </c>
      <c r="AH267" s="2">
        <f t="shared" ref="AH267:AH272" si="803">IF(ISNUMBER(SEARCH("Efficiency", T267)), 1, 0)</f>
        <v>0</v>
      </c>
      <c r="AI267" s="2">
        <f t="shared" ref="AI267:AI272" si="804">IF(ISNUMBER(SEARCH("Consistency", T267)), 1, 0)</f>
        <v>0</v>
      </c>
      <c r="AJ267" s="2">
        <f t="shared" ref="AJ267:AJ272" si="805">IF(ISNUMBER(SEARCH("Regeneration", T267)), 1, 0)</f>
        <v>0</v>
      </c>
      <c r="AK267" s="2">
        <f t="shared" ref="AK267:AK272" si="806">IF(ISNUMBER(SEARCH("Population", U267)), 1, 0)</f>
        <v>0</v>
      </c>
      <c r="AL267" s="2">
        <f t="shared" ref="AL267:AL272" si="807">IF(ISNUMBER(SEARCH("targeted", U267)), 1, 0)</f>
        <v>0</v>
      </c>
      <c r="AM267" s="2">
        <f t="shared" ref="AM267:AM272" si="808">IF(ISNUMBER(SEARCH("direct", U267)), 1, 0)</f>
        <v>0</v>
      </c>
      <c r="AN267" s="2">
        <f t="shared" ref="AN267:AN272" si="809">IF(ISNUMBER(SEARCH("mediated", U267)), 1, 0)</f>
        <v>0</v>
      </c>
      <c r="AO267" s="2">
        <f t="shared" ref="AO267:AO272" si="810">IF(ISNUMBER(SEARCH("equalization", U267)), 1, 0)</f>
        <v>0</v>
      </c>
      <c r="AP267" s="2">
        <f t="shared" ref="AP267:AP272" si="811">IF(ISNUMBER(SEARCH("eco-efficiency", U267)), 1, 0)</f>
        <v>0</v>
      </c>
      <c r="AQ267" s="2">
        <f t="shared" ref="AQ267:AQ272" si="812">IF(ISNUMBER(SEARCH("impact", U267)), 1, 0)</f>
        <v>0</v>
      </c>
      <c r="AR267" s="2">
        <f>IF(ISNUMBER( SEARCH("goals",#REF!)), 1, 0)</f>
        <v>0</v>
      </c>
      <c r="AS267" s="2">
        <f t="shared" si="710"/>
        <v>0</v>
      </c>
      <c r="AT267" s="2">
        <f>IF(ISNUMBER( SEARCH("structural change",#REF!)), 1, 0)</f>
        <v>0</v>
      </c>
      <c r="AU267" s="2">
        <f>IF(ISNUMBER( SEARCH("transfer of responsibility",#REF!)), 1, 0)</f>
        <v>0</v>
      </c>
      <c r="AV267" s="2">
        <f>IF(ISNUMBER( SEARCH("international competition",#REF!)), 1, 0)</f>
        <v>0</v>
      </c>
      <c r="AW267" s="2">
        <f>IF(ISNUMBER( SEARCH("legal form",#REF!)), 1, 0)</f>
        <v>0</v>
      </c>
      <c r="AX267" s="2">
        <f>IF(ISNUMBER( SEARCH("infrastructure",#REF!)), 1, 0)</f>
        <v>0</v>
      </c>
      <c r="AY267" s="2">
        <f>IF(ISNUMBER( SEARCH("property",#REF!)), 1, 0)</f>
        <v>0</v>
      </c>
      <c r="AZ267" s="2">
        <f>IF(ISNUMBER( SEARCH("markets",#REF!)), 1, 0)</f>
        <v>0</v>
      </c>
      <c r="BA267" s="2">
        <f>IF(ISNUMBER( SEARCH("Transformation governance",#REF!)), 1, 0)</f>
        <v>0</v>
      </c>
      <c r="BB267" s="2">
        <f>IF(ISNUMBER( SEARCH("growth",#REF!)), 1, 0)</f>
        <v>0</v>
      </c>
      <c r="BC267" s="2">
        <f>IF(ISNUMBER( SEARCH("Financ",#REF!)), 1, 0)</f>
        <v>0</v>
      </c>
      <c r="BD267" s="2">
        <f t="shared" si="711"/>
        <v>0</v>
      </c>
      <c r="BE267" s="2">
        <f t="shared" si="712"/>
        <v>1</v>
      </c>
      <c r="BF267" s="2">
        <f t="shared" si="713"/>
        <v>1</v>
      </c>
      <c r="BG267" s="2">
        <f t="shared" si="714"/>
        <v>0</v>
      </c>
      <c r="BH267" s="2">
        <f t="shared" si="715"/>
        <v>1</v>
      </c>
      <c r="BI267" s="2">
        <f t="shared" si="716"/>
        <v>0</v>
      </c>
      <c r="BJ267" s="2">
        <f t="shared" si="717"/>
        <v>0</v>
      </c>
      <c r="BK267" s="2">
        <f t="shared" si="718"/>
        <v>0</v>
      </c>
      <c r="BL267" s="2">
        <f t="shared" si="719"/>
        <v>0</v>
      </c>
      <c r="BM267" s="2">
        <f t="shared" si="720"/>
        <v>0</v>
      </c>
      <c r="BN267" s="2">
        <f t="shared" si="721"/>
        <v>0</v>
      </c>
      <c r="BO267" s="2">
        <f t="shared" si="722"/>
        <v>0</v>
      </c>
      <c r="BP267" s="2">
        <f t="shared" si="723"/>
        <v>0</v>
      </c>
      <c r="BQ267" s="2">
        <f t="shared" si="724"/>
        <v>0</v>
      </c>
      <c r="BR267" s="2">
        <f t="shared" si="725"/>
        <v>1</v>
      </c>
      <c r="BS267" s="2">
        <f t="shared" si="726"/>
        <v>0</v>
      </c>
      <c r="BT267" s="2">
        <f t="shared" si="727"/>
        <v>0</v>
      </c>
      <c r="BU267" s="2">
        <f t="shared" si="728"/>
        <v>0</v>
      </c>
      <c r="BV267" s="2">
        <f t="shared" si="729"/>
        <v>0</v>
      </c>
      <c r="BW267" s="2">
        <f t="shared" si="730"/>
        <v>0</v>
      </c>
      <c r="BX267" s="2">
        <f t="shared" si="731"/>
        <v>0</v>
      </c>
      <c r="BY267" s="2">
        <f t="shared" si="732"/>
        <v>0</v>
      </c>
      <c r="BZ267" s="2">
        <f t="shared" si="733"/>
        <v>0</v>
      </c>
      <c r="CA267" s="2">
        <f t="shared" si="734"/>
        <v>0</v>
      </c>
      <c r="CB267" s="2">
        <f t="shared" si="735"/>
        <v>0</v>
      </c>
      <c r="CC267" s="2">
        <f t="shared" si="736"/>
        <v>0</v>
      </c>
      <c r="CD267" s="2">
        <f t="shared" si="737"/>
        <v>0</v>
      </c>
      <c r="CE267" s="2">
        <f t="shared" si="738"/>
        <v>0</v>
      </c>
      <c r="CF267" s="2">
        <f t="shared" si="739"/>
        <v>0</v>
      </c>
      <c r="CG267" s="2">
        <f t="shared" si="740"/>
        <v>0</v>
      </c>
      <c r="CH267" s="2">
        <f t="shared" si="741"/>
        <v>0</v>
      </c>
      <c r="CI267" s="2">
        <f t="shared" si="742"/>
        <v>0</v>
      </c>
      <c r="CJ267" s="2">
        <f t="shared" si="743"/>
        <v>0</v>
      </c>
      <c r="CK267" s="2">
        <f t="shared" si="744"/>
        <v>0</v>
      </c>
      <c r="CL267" s="2">
        <f t="shared" si="745"/>
        <v>0</v>
      </c>
      <c r="CM267" s="2">
        <f t="shared" si="746"/>
        <v>0</v>
      </c>
      <c r="CN267" s="2">
        <f t="shared" si="747"/>
        <v>0</v>
      </c>
      <c r="CO267" s="2">
        <f t="shared" si="748"/>
        <v>0</v>
      </c>
      <c r="CP267" s="2">
        <f t="shared" si="749"/>
        <v>0</v>
      </c>
      <c r="CQ267" s="2">
        <f t="shared" si="750"/>
        <v>0</v>
      </c>
      <c r="CR267" s="2">
        <f t="shared" si="751"/>
        <v>0</v>
      </c>
      <c r="CS267" s="2">
        <f t="shared" si="752"/>
        <v>0</v>
      </c>
      <c r="CT267" s="2">
        <f t="shared" si="753"/>
        <v>0</v>
      </c>
      <c r="CU267" s="2">
        <f t="shared" si="754"/>
        <v>0</v>
      </c>
      <c r="CV267" s="2">
        <f t="shared" si="755"/>
        <v>0</v>
      </c>
      <c r="CW267" s="2">
        <f t="shared" si="756"/>
        <v>0</v>
      </c>
      <c r="CX267" s="2">
        <f t="shared" si="757"/>
        <v>0</v>
      </c>
      <c r="CY267" s="2">
        <f t="shared" si="758"/>
        <v>0</v>
      </c>
      <c r="CZ267" s="2">
        <f t="shared" si="759"/>
        <v>1</v>
      </c>
    </row>
    <row r="268" spans="1:104" ht="69" x14ac:dyDescent="0.3">
      <c r="A268" s="2" t="s">
        <v>977</v>
      </c>
      <c r="B268" s="2" t="s">
        <v>1031</v>
      </c>
      <c r="C268" s="2" t="s">
        <v>889</v>
      </c>
      <c r="D268" s="2" t="s">
        <v>978</v>
      </c>
      <c r="E268" s="2" t="s">
        <v>5</v>
      </c>
      <c r="F268" s="2">
        <f t="shared" si="792"/>
        <v>1</v>
      </c>
      <c r="G268" s="2">
        <f t="shared" si="793"/>
        <v>0</v>
      </c>
      <c r="H268" s="2">
        <f t="shared" si="794"/>
        <v>0</v>
      </c>
      <c r="I268" s="2">
        <f t="shared" si="795"/>
        <v>0</v>
      </c>
      <c r="J268" s="2">
        <f t="shared" si="796"/>
        <v>0</v>
      </c>
      <c r="K268" s="2">
        <f t="shared" si="797"/>
        <v>0</v>
      </c>
      <c r="L268" s="2">
        <f t="shared" si="798"/>
        <v>0</v>
      </c>
      <c r="M268" s="2">
        <f t="shared" si="799"/>
        <v>0</v>
      </c>
      <c r="N268" s="2" t="s">
        <v>657</v>
      </c>
      <c r="P268" s="2" t="s">
        <v>139</v>
      </c>
      <c r="R268" s="2" t="s">
        <v>57</v>
      </c>
      <c r="S268" s="2" t="s">
        <v>108</v>
      </c>
      <c r="V268" s="2" t="s">
        <v>1237</v>
      </c>
      <c r="Y268" s="2">
        <f t="shared" si="704"/>
        <v>1</v>
      </c>
      <c r="Z268" s="2">
        <f t="shared" si="705"/>
        <v>0</v>
      </c>
      <c r="AA268" s="2">
        <f t="shared" si="706"/>
        <v>1</v>
      </c>
      <c r="AB268" s="2">
        <f t="shared" si="707"/>
        <v>0</v>
      </c>
      <c r="AC268" s="2">
        <f t="shared" si="708"/>
        <v>1</v>
      </c>
      <c r="AD268" s="2">
        <f t="shared" si="800"/>
        <v>0</v>
      </c>
      <c r="AE268" s="2">
        <f t="shared" si="709"/>
        <v>0</v>
      </c>
      <c r="AF268" s="2">
        <f t="shared" si="801"/>
        <v>0</v>
      </c>
      <c r="AG268" s="2">
        <f t="shared" si="802"/>
        <v>0</v>
      </c>
      <c r="AH268" s="2">
        <f t="shared" si="803"/>
        <v>0</v>
      </c>
      <c r="AI268" s="2">
        <f t="shared" si="804"/>
        <v>0</v>
      </c>
      <c r="AJ268" s="2">
        <f t="shared" si="805"/>
        <v>0</v>
      </c>
      <c r="AK268" s="2">
        <f t="shared" si="806"/>
        <v>0</v>
      </c>
      <c r="AL268" s="2">
        <f t="shared" si="807"/>
        <v>0</v>
      </c>
      <c r="AM268" s="2">
        <f t="shared" si="808"/>
        <v>0</v>
      </c>
      <c r="AN268" s="2">
        <f t="shared" si="809"/>
        <v>0</v>
      </c>
      <c r="AO268" s="2">
        <f t="shared" si="810"/>
        <v>0</v>
      </c>
      <c r="AP268" s="2">
        <f t="shared" si="811"/>
        <v>0</v>
      </c>
      <c r="AQ268" s="2">
        <f t="shared" si="812"/>
        <v>0</v>
      </c>
      <c r="AR268" s="2">
        <f>IF(ISNUMBER(SEARCH("goals", W267)), 1, 0)</f>
        <v>0</v>
      </c>
      <c r="AS268" s="2">
        <f t="shared" si="710"/>
        <v>0</v>
      </c>
      <c r="AT268" s="2">
        <f>IF(ISNUMBER(SEARCH("structural change", W267)), 1, 0)</f>
        <v>1</v>
      </c>
      <c r="AU268" s="2">
        <f>IF(ISNUMBER(SEARCH("transfer of responsibility", X267)), 1, 0)</f>
        <v>0</v>
      </c>
      <c r="AV268" s="2">
        <f>IF(ISNUMBER(SEARCH("international competition", X267)), 1, 0)</f>
        <v>0</v>
      </c>
      <c r="AW268" s="2">
        <f>IF(ISNUMBER(SEARCH("legal form", X267)), 1, 0)</f>
        <v>0</v>
      </c>
      <c r="AX268" s="2">
        <f>IF(ISNUMBER(SEARCH("infrastructure", X267)), 1, 0)</f>
        <v>0</v>
      </c>
      <c r="AY268" s="2">
        <f>IF(ISNUMBER(SEARCH("property", X267)), 1, 0)</f>
        <v>0</v>
      </c>
      <c r="AZ268" s="2">
        <f>IF(ISNUMBER(SEARCH("markets", X267)), 1, 0)</f>
        <v>1</v>
      </c>
      <c r="BA268" s="2">
        <f>IF(ISNUMBER(SEARCH("Transformation governance", X267)), 1, 0)</f>
        <v>0</v>
      </c>
      <c r="BB268" s="2">
        <f>IF(ISNUMBER(SEARCH("growth", X267)), 1, 0)</f>
        <v>0</v>
      </c>
      <c r="BC268" s="2">
        <f>IF(ISNUMBER(SEARCH("Financ", X267)), 1, 0)</f>
        <v>0</v>
      </c>
      <c r="BD268" s="2">
        <f t="shared" si="711"/>
        <v>0</v>
      </c>
      <c r="BE268" s="2">
        <f t="shared" si="712"/>
        <v>1</v>
      </c>
      <c r="BF268" s="2">
        <f t="shared" si="713"/>
        <v>0</v>
      </c>
      <c r="BG268" s="2">
        <f t="shared" si="714"/>
        <v>1</v>
      </c>
      <c r="BH268" s="2">
        <f t="shared" si="715"/>
        <v>1</v>
      </c>
      <c r="BI268" s="2">
        <f t="shared" si="716"/>
        <v>0</v>
      </c>
      <c r="BJ268" s="2">
        <f t="shared" si="717"/>
        <v>0</v>
      </c>
      <c r="BK268" s="2">
        <f t="shared" si="718"/>
        <v>0</v>
      </c>
      <c r="BL268" s="2">
        <f t="shared" si="719"/>
        <v>0</v>
      </c>
      <c r="BM268" s="2">
        <f t="shared" si="720"/>
        <v>0</v>
      </c>
      <c r="BN268" s="2">
        <f t="shared" si="721"/>
        <v>0</v>
      </c>
      <c r="BO268" s="2">
        <f t="shared" si="722"/>
        <v>0</v>
      </c>
      <c r="BP268" s="2">
        <f t="shared" si="723"/>
        <v>0</v>
      </c>
      <c r="BQ268" s="2">
        <f t="shared" si="724"/>
        <v>0</v>
      </c>
      <c r="BR268" s="2">
        <f t="shared" si="725"/>
        <v>1</v>
      </c>
      <c r="BS268" s="2">
        <f t="shared" si="726"/>
        <v>0</v>
      </c>
      <c r="BT268" s="2">
        <f t="shared" si="727"/>
        <v>0</v>
      </c>
      <c r="BU268" s="2">
        <f t="shared" si="728"/>
        <v>0</v>
      </c>
      <c r="BV268" s="2">
        <f t="shared" si="729"/>
        <v>0</v>
      </c>
      <c r="BW268" s="2">
        <f t="shared" si="730"/>
        <v>0</v>
      </c>
      <c r="BX268" s="2">
        <f t="shared" si="731"/>
        <v>0</v>
      </c>
      <c r="BY268" s="2">
        <f t="shared" si="732"/>
        <v>0</v>
      </c>
      <c r="BZ268" s="2">
        <f t="shared" si="733"/>
        <v>0</v>
      </c>
      <c r="CA268" s="2">
        <f t="shared" si="734"/>
        <v>0</v>
      </c>
      <c r="CB268" s="2">
        <f t="shared" si="735"/>
        <v>0</v>
      </c>
      <c r="CC268" s="2">
        <f t="shared" si="736"/>
        <v>0</v>
      </c>
      <c r="CD268" s="2">
        <f t="shared" si="737"/>
        <v>0</v>
      </c>
      <c r="CE268" s="2">
        <f t="shared" si="738"/>
        <v>0</v>
      </c>
      <c r="CF268" s="2">
        <f t="shared" si="739"/>
        <v>0</v>
      </c>
      <c r="CG268" s="2">
        <f t="shared" si="740"/>
        <v>0</v>
      </c>
      <c r="CH268" s="2">
        <f t="shared" si="741"/>
        <v>0</v>
      </c>
      <c r="CI268" s="2">
        <f t="shared" si="742"/>
        <v>0</v>
      </c>
      <c r="CJ268" s="2">
        <f t="shared" si="743"/>
        <v>0</v>
      </c>
      <c r="CK268" s="2">
        <f t="shared" si="744"/>
        <v>0</v>
      </c>
      <c r="CL268" s="2">
        <f t="shared" si="745"/>
        <v>1</v>
      </c>
      <c r="CM268" s="2">
        <f t="shared" si="746"/>
        <v>0</v>
      </c>
      <c r="CN268" s="2">
        <f t="shared" si="747"/>
        <v>0</v>
      </c>
      <c r="CO268" s="2">
        <f t="shared" si="748"/>
        <v>0</v>
      </c>
      <c r="CP268" s="2">
        <f t="shared" si="749"/>
        <v>0</v>
      </c>
      <c r="CQ268" s="2">
        <f t="shared" si="750"/>
        <v>0</v>
      </c>
      <c r="CR268" s="2">
        <f t="shared" si="751"/>
        <v>0</v>
      </c>
      <c r="CS268" s="2">
        <f t="shared" si="752"/>
        <v>0</v>
      </c>
      <c r="CT268" s="2">
        <f t="shared" si="753"/>
        <v>0</v>
      </c>
      <c r="CU268" s="2">
        <f t="shared" si="754"/>
        <v>0</v>
      </c>
      <c r="CV268" s="2">
        <f t="shared" si="755"/>
        <v>0</v>
      </c>
      <c r="CW268" s="2">
        <f t="shared" si="756"/>
        <v>0</v>
      </c>
      <c r="CX268" s="2">
        <f t="shared" si="757"/>
        <v>0</v>
      </c>
      <c r="CY268" s="2">
        <f t="shared" si="758"/>
        <v>0</v>
      </c>
      <c r="CZ268" s="2">
        <f t="shared" si="759"/>
        <v>0</v>
      </c>
    </row>
    <row r="269" spans="1:104" ht="41.4" x14ac:dyDescent="0.3">
      <c r="A269" s="2" t="s">
        <v>979</v>
      </c>
      <c r="B269" s="2" t="s">
        <v>1032</v>
      </c>
      <c r="C269" s="2" t="s">
        <v>889</v>
      </c>
      <c r="D269" s="2" t="s">
        <v>980</v>
      </c>
      <c r="E269" s="2" t="s">
        <v>5</v>
      </c>
      <c r="F269" s="2">
        <f t="shared" si="792"/>
        <v>1</v>
      </c>
      <c r="G269" s="2">
        <f t="shared" si="793"/>
        <v>0</v>
      </c>
      <c r="H269" s="2">
        <f t="shared" si="794"/>
        <v>0</v>
      </c>
      <c r="I269" s="2">
        <f t="shared" si="795"/>
        <v>0</v>
      </c>
      <c r="J269" s="2">
        <f t="shared" si="796"/>
        <v>0</v>
      </c>
      <c r="K269" s="2">
        <f t="shared" si="797"/>
        <v>0</v>
      </c>
      <c r="L269" s="2">
        <f t="shared" si="798"/>
        <v>0</v>
      </c>
      <c r="M269" s="2">
        <f t="shared" si="799"/>
        <v>0</v>
      </c>
      <c r="N269" s="2" t="s">
        <v>46</v>
      </c>
      <c r="S269" s="2" t="s">
        <v>108</v>
      </c>
      <c r="V269" s="2" t="s">
        <v>1237</v>
      </c>
      <c r="Y269" s="2">
        <f t="shared" si="704"/>
        <v>1</v>
      </c>
      <c r="Z269" s="2">
        <f t="shared" si="705"/>
        <v>0</v>
      </c>
      <c r="AA269" s="2">
        <f t="shared" si="706"/>
        <v>0</v>
      </c>
      <c r="AB269" s="2">
        <f t="shared" si="707"/>
        <v>0</v>
      </c>
      <c r="AC269" s="2">
        <f t="shared" si="708"/>
        <v>0</v>
      </c>
      <c r="AD269" s="2">
        <f t="shared" si="800"/>
        <v>0</v>
      </c>
      <c r="AE269" s="2">
        <f t="shared" si="709"/>
        <v>0</v>
      </c>
      <c r="AF269" s="2">
        <f t="shared" si="801"/>
        <v>0</v>
      </c>
      <c r="AG269" s="2">
        <f t="shared" si="802"/>
        <v>0</v>
      </c>
      <c r="AH269" s="2">
        <f t="shared" si="803"/>
        <v>0</v>
      </c>
      <c r="AI269" s="2">
        <f t="shared" si="804"/>
        <v>0</v>
      </c>
      <c r="AJ269" s="2">
        <f t="shared" si="805"/>
        <v>0</v>
      </c>
      <c r="AK269" s="2">
        <f t="shared" si="806"/>
        <v>0</v>
      </c>
      <c r="AL269" s="2">
        <f t="shared" si="807"/>
        <v>0</v>
      </c>
      <c r="AM269" s="2">
        <f t="shared" si="808"/>
        <v>0</v>
      </c>
      <c r="AN269" s="2">
        <f t="shared" si="809"/>
        <v>0</v>
      </c>
      <c r="AO269" s="2">
        <f t="shared" si="810"/>
        <v>0</v>
      </c>
      <c r="AP269" s="2">
        <f t="shared" si="811"/>
        <v>0</v>
      </c>
      <c r="AQ269" s="2">
        <f t="shared" si="812"/>
        <v>0</v>
      </c>
      <c r="AR269" s="2">
        <f t="shared" ref="AR269:AR272" si="813">IF(ISNUMBER(SEARCH("goals", W269)), 1, 0)</f>
        <v>0</v>
      </c>
      <c r="AS269" s="2">
        <f t="shared" si="710"/>
        <v>0</v>
      </c>
      <c r="AT269" s="2">
        <f t="shared" ref="AT269:AT272" si="814">IF(ISNUMBER(SEARCH("structural change", W269)), 1, 0)</f>
        <v>0</v>
      </c>
      <c r="AU269" s="2">
        <f t="shared" ref="AU269:AU272" si="815">IF(ISNUMBER(SEARCH("transfer of responsibility", X269)), 1, 0)</f>
        <v>0</v>
      </c>
      <c r="AV269" s="2">
        <f t="shared" ref="AV269:AV272" si="816">IF(ISNUMBER(SEARCH("international competition", X269)), 1, 0)</f>
        <v>0</v>
      </c>
      <c r="AW269" s="2">
        <f t="shared" ref="AW269:AW272" si="817">IF(ISNUMBER(SEARCH("legal form", X269)), 1, 0)</f>
        <v>0</v>
      </c>
      <c r="AX269" s="2">
        <f t="shared" ref="AX269:AX272" si="818">IF(ISNUMBER(SEARCH("infrastructure", X269)), 1, 0)</f>
        <v>0</v>
      </c>
      <c r="AY269" s="2">
        <f t="shared" ref="AY269:AY272" si="819">IF(ISNUMBER(SEARCH("property", X269)), 1, 0)</f>
        <v>0</v>
      </c>
      <c r="AZ269" s="2">
        <f t="shared" ref="AZ269:AZ272" si="820">IF(ISNUMBER(SEARCH("markets", X269)), 1, 0)</f>
        <v>0</v>
      </c>
      <c r="BA269" s="2">
        <f t="shared" ref="BA269:BA272" si="821">IF(ISNUMBER(SEARCH("Transformation governance", X269)), 1, 0)</f>
        <v>0</v>
      </c>
      <c r="BB269" s="2">
        <f t="shared" ref="BB269:BB272" si="822">IF(ISNUMBER(SEARCH("growth", X269)), 1, 0)</f>
        <v>0</v>
      </c>
      <c r="BC269" s="2">
        <f t="shared" ref="BC269:BC272" si="823">IF(ISNUMBER(SEARCH("Financ", X269)), 1, 0)</f>
        <v>0</v>
      </c>
      <c r="BD269" s="2">
        <f t="shared" si="711"/>
        <v>0</v>
      </c>
      <c r="BE269" s="2">
        <f t="shared" si="712"/>
        <v>0</v>
      </c>
      <c r="BF269" s="2">
        <f t="shared" si="713"/>
        <v>0</v>
      </c>
      <c r="BG269" s="2">
        <f t="shared" si="714"/>
        <v>0</v>
      </c>
      <c r="BH269" s="2">
        <f t="shared" si="715"/>
        <v>0</v>
      </c>
      <c r="BI269" s="2">
        <f t="shared" si="716"/>
        <v>0</v>
      </c>
      <c r="BJ269" s="2">
        <f t="shared" si="717"/>
        <v>0</v>
      </c>
      <c r="BK269" s="2">
        <f t="shared" si="718"/>
        <v>1</v>
      </c>
      <c r="BL269" s="2">
        <f t="shared" si="719"/>
        <v>0</v>
      </c>
      <c r="BM269" s="2">
        <f t="shared" si="720"/>
        <v>0</v>
      </c>
      <c r="BN269" s="2">
        <f t="shared" si="721"/>
        <v>0</v>
      </c>
      <c r="BO269" s="2">
        <f t="shared" si="722"/>
        <v>0</v>
      </c>
      <c r="BP269" s="2">
        <f t="shared" si="723"/>
        <v>0</v>
      </c>
      <c r="BQ269" s="2">
        <f t="shared" si="724"/>
        <v>0</v>
      </c>
      <c r="BR269" s="2">
        <f t="shared" si="725"/>
        <v>0</v>
      </c>
      <c r="BS269" s="2">
        <f t="shared" si="726"/>
        <v>0</v>
      </c>
      <c r="BT269" s="2">
        <f t="shared" si="727"/>
        <v>0</v>
      </c>
      <c r="BU269" s="2">
        <f t="shared" si="728"/>
        <v>0</v>
      </c>
      <c r="BV269" s="2">
        <f t="shared" si="729"/>
        <v>0</v>
      </c>
      <c r="BW269" s="2">
        <f t="shared" si="730"/>
        <v>0</v>
      </c>
      <c r="BX269" s="2">
        <f t="shared" si="731"/>
        <v>0</v>
      </c>
      <c r="BY269" s="2">
        <f t="shared" si="732"/>
        <v>0</v>
      </c>
      <c r="BZ269" s="2">
        <f t="shared" si="733"/>
        <v>0</v>
      </c>
      <c r="CA269" s="2">
        <f t="shared" si="734"/>
        <v>0</v>
      </c>
      <c r="CB269" s="2">
        <f t="shared" si="735"/>
        <v>0</v>
      </c>
      <c r="CC269" s="2">
        <f t="shared" si="736"/>
        <v>0</v>
      </c>
      <c r="CD269" s="2">
        <f t="shared" si="737"/>
        <v>0</v>
      </c>
      <c r="CE269" s="2">
        <f t="shared" si="738"/>
        <v>0</v>
      </c>
      <c r="CF269" s="2">
        <f t="shared" si="739"/>
        <v>0</v>
      </c>
      <c r="CG269" s="2">
        <f t="shared" si="740"/>
        <v>0</v>
      </c>
      <c r="CH269" s="2">
        <f t="shared" si="741"/>
        <v>0</v>
      </c>
      <c r="CI269" s="2">
        <f t="shared" si="742"/>
        <v>0</v>
      </c>
      <c r="CJ269" s="2">
        <f t="shared" si="743"/>
        <v>0</v>
      </c>
      <c r="CK269" s="2">
        <f t="shared" si="744"/>
        <v>0</v>
      </c>
      <c r="CL269" s="2">
        <f t="shared" si="745"/>
        <v>0</v>
      </c>
      <c r="CM269" s="2">
        <f t="shared" si="746"/>
        <v>0</v>
      </c>
      <c r="CN269" s="2">
        <f t="shared" si="747"/>
        <v>0</v>
      </c>
      <c r="CO269" s="2">
        <f t="shared" si="748"/>
        <v>0</v>
      </c>
      <c r="CP269" s="2">
        <f t="shared" si="749"/>
        <v>0</v>
      </c>
      <c r="CQ269" s="2">
        <f t="shared" si="750"/>
        <v>0</v>
      </c>
      <c r="CR269" s="2">
        <f t="shared" si="751"/>
        <v>0</v>
      </c>
      <c r="CS269" s="2">
        <f t="shared" si="752"/>
        <v>0</v>
      </c>
      <c r="CT269" s="2">
        <f t="shared" si="753"/>
        <v>0</v>
      </c>
      <c r="CU269" s="2">
        <f t="shared" si="754"/>
        <v>0</v>
      </c>
      <c r="CV269" s="2">
        <f t="shared" si="755"/>
        <v>0</v>
      </c>
      <c r="CW269" s="2">
        <f t="shared" si="756"/>
        <v>0</v>
      </c>
      <c r="CX269" s="2">
        <f t="shared" si="757"/>
        <v>0</v>
      </c>
      <c r="CY269" s="2">
        <f t="shared" si="758"/>
        <v>0</v>
      </c>
      <c r="CZ269" s="2">
        <f t="shared" si="759"/>
        <v>0</v>
      </c>
    </row>
    <row r="270" spans="1:104" ht="55.2" x14ac:dyDescent="0.3">
      <c r="A270" s="2" t="s">
        <v>982</v>
      </c>
      <c r="B270" s="2" t="s">
        <v>1033</v>
      </c>
      <c r="C270" s="2" t="s">
        <v>889</v>
      </c>
      <c r="D270" s="2" t="s">
        <v>983</v>
      </c>
      <c r="E270" s="2" t="s">
        <v>5</v>
      </c>
      <c r="F270" s="2">
        <f t="shared" si="792"/>
        <v>1</v>
      </c>
      <c r="G270" s="2">
        <f t="shared" si="793"/>
        <v>0</v>
      </c>
      <c r="H270" s="2">
        <f t="shared" si="794"/>
        <v>0</v>
      </c>
      <c r="I270" s="2">
        <f t="shared" si="795"/>
        <v>0</v>
      </c>
      <c r="J270" s="2">
        <f t="shared" si="796"/>
        <v>0</v>
      </c>
      <c r="K270" s="2">
        <f t="shared" si="797"/>
        <v>0</v>
      </c>
      <c r="L270" s="2">
        <f t="shared" si="798"/>
        <v>0</v>
      </c>
      <c r="M270" s="2">
        <f t="shared" si="799"/>
        <v>0</v>
      </c>
      <c r="N270" s="2" t="s">
        <v>410</v>
      </c>
      <c r="P270" s="2" t="s">
        <v>27</v>
      </c>
      <c r="R270" s="2" t="s">
        <v>467</v>
      </c>
      <c r="S270" s="2" t="s">
        <v>63</v>
      </c>
      <c r="U270" s="2" t="s">
        <v>71</v>
      </c>
      <c r="V270" s="2" t="s">
        <v>1237</v>
      </c>
      <c r="Y270" s="2">
        <f t="shared" si="704"/>
        <v>1</v>
      </c>
      <c r="Z270" s="2">
        <f t="shared" si="705"/>
        <v>0</v>
      </c>
      <c r="AA270" s="2">
        <f t="shared" si="706"/>
        <v>1</v>
      </c>
      <c r="AB270" s="2">
        <f t="shared" si="707"/>
        <v>0</v>
      </c>
      <c r="AC270" s="2">
        <f t="shared" si="708"/>
        <v>1</v>
      </c>
      <c r="AD270" s="2">
        <f t="shared" si="800"/>
        <v>1</v>
      </c>
      <c r="AE270" s="2">
        <f t="shared" si="709"/>
        <v>0</v>
      </c>
      <c r="AF270" s="2">
        <f t="shared" si="801"/>
        <v>0</v>
      </c>
      <c r="AG270" s="2">
        <f t="shared" si="802"/>
        <v>0</v>
      </c>
      <c r="AH270" s="2">
        <f t="shared" si="803"/>
        <v>0</v>
      </c>
      <c r="AI270" s="2">
        <f t="shared" si="804"/>
        <v>0</v>
      </c>
      <c r="AJ270" s="2">
        <f t="shared" si="805"/>
        <v>0</v>
      </c>
      <c r="AK270" s="2">
        <f t="shared" si="806"/>
        <v>0</v>
      </c>
      <c r="AL270" s="2">
        <f t="shared" si="807"/>
        <v>1</v>
      </c>
      <c r="AM270" s="2">
        <f t="shared" si="808"/>
        <v>0</v>
      </c>
      <c r="AN270" s="2">
        <f t="shared" si="809"/>
        <v>0</v>
      </c>
      <c r="AO270" s="2">
        <f t="shared" si="810"/>
        <v>0</v>
      </c>
      <c r="AP270" s="2">
        <f t="shared" si="811"/>
        <v>0</v>
      </c>
      <c r="AQ270" s="2">
        <f t="shared" si="812"/>
        <v>0</v>
      </c>
      <c r="AR270" s="2">
        <f t="shared" si="813"/>
        <v>0</v>
      </c>
      <c r="AS270" s="2">
        <f t="shared" si="710"/>
        <v>0</v>
      </c>
      <c r="AT270" s="2">
        <f t="shared" si="814"/>
        <v>0</v>
      </c>
      <c r="AU270" s="2">
        <f t="shared" si="815"/>
        <v>0</v>
      </c>
      <c r="AV270" s="2">
        <f t="shared" si="816"/>
        <v>0</v>
      </c>
      <c r="AW270" s="2">
        <f t="shared" si="817"/>
        <v>0</v>
      </c>
      <c r="AX270" s="2">
        <f t="shared" si="818"/>
        <v>0</v>
      </c>
      <c r="AY270" s="2">
        <f t="shared" si="819"/>
        <v>0</v>
      </c>
      <c r="AZ270" s="2">
        <f t="shared" si="820"/>
        <v>0</v>
      </c>
      <c r="BA270" s="2">
        <f t="shared" si="821"/>
        <v>0</v>
      </c>
      <c r="BB270" s="2">
        <f t="shared" si="822"/>
        <v>0</v>
      </c>
      <c r="BC270" s="2">
        <f t="shared" si="823"/>
        <v>0</v>
      </c>
      <c r="BD270" s="2">
        <f t="shared" si="711"/>
        <v>0</v>
      </c>
      <c r="BE270" s="2">
        <f t="shared" si="712"/>
        <v>0</v>
      </c>
      <c r="BF270" s="2">
        <f t="shared" si="713"/>
        <v>0</v>
      </c>
      <c r="BG270" s="2">
        <f t="shared" si="714"/>
        <v>1</v>
      </c>
      <c r="BH270" s="2">
        <f t="shared" si="715"/>
        <v>0</v>
      </c>
      <c r="BI270" s="2">
        <f t="shared" si="716"/>
        <v>0</v>
      </c>
      <c r="BJ270" s="2">
        <f t="shared" si="717"/>
        <v>0</v>
      </c>
      <c r="BK270" s="2">
        <f t="shared" si="718"/>
        <v>1</v>
      </c>
      <c r="BL270" s="2">
        <f t="shared" si="719"/>
        <v>0</v>
      </c>
      <c r="BM270" s="2">
        <f t="shared" si="720"/>
        <v>0</v>
      </c>
      <c r="BN270" s="2">
        <f t="shared" si="721"/>
        <v>0</v>
      </c>
      <c r="BO270" s="2">
        <f t="shared" si="722"/>
        <v>0</v>
      </c>
      <c r="BP270" s="2">
        <f t="shared" si="723"/>
        <v>0</v>
      </c>
      <c r="BQ270" s="2">
        <f t="shared" si="724"/>
        <v>0</v>
      </c>
      <c r="BR270" s="2">
        <f t="shared" si="725"/>
        <v>0</v>
      </c>
      <c r="BS270" s="2">
        <f t="shared" si="726"/>
        <v>1</v>
      </c>
      <c r="BT270" s="2">
        <f t="shared" si="727"/>
        <v>0</v>
      </c>
      <c r="BU270" s="2">
        <f t="shared" si="728"/>
        <v>0</v>
      </c>
      <c r="BV270" s="2">
        <f t="shared" si="729"/>
        <v>0</v>
      </c>
      <c r="BW270" s="2">
        <f t="shared" si="730"/>
        <v>0</v>
      </c>
      <c r="BX270" s="2">
        <f t="shared" si="731"/>
        <v>0</v>
      </c>
      <c r="BY270" s="2">
        <f t="shared" si="732"/>
        <v>0</v>
      </c>
      <c r="BZ270" s="2">
        <f t="shared" si="733"/>
        <v>0</v>
      </c>
      <c r="CA270" s="2">
        <f t="shared" si="734"/>
        <v>0</v>
      </c>
      <c r="CB270" s="2">
        <f t="shared" si="735"/>
        <v>0</v>
      </c>
      <c r="CC270" s="2">
        <f t="shared" si="736"/>
        <v>0</v>
      </c>
      <c r="CD270" s="2">
        <f t="shared" si="737"/>
        <v>0</v>
      </c>
      <c r="CE270" s="2">
        <f t="shared" si="738"/>
        <v>0</v>
      </c>
      <c r="CF270" s="2">
        <f t="shared" si="739"/>
        <v>0</v>
      </c>
      <c r="CG270" s="2">
        <f t="shared" si="740"/>
        <v>0</v>
      </c>
      <c r="CH270" s="2">
        <f t="shared" si="741"/>
        <v>1</v>
      </c>
      <c r="CI270" s="2">
        <f t="shared" si="742"/>
        <v>0</v>
      </c>
      <c r="CJ270" s="2">
        <f t="shared" si="743"/>
        <v>0</v>
      </c>
      <c r="CK270" s="2">
        <f t="shared" si="744"/>
        <v>0</v>
      </c>
      <c r="CL270" s="2">
        <f t="shared" si="745"/>
        <v>1</v>
      </c>
      <c r="CM270" s="2">
        <f t="shared" si="746"/>
        <v>0</v>
      </c>
      <c r="CN270" s="2">
        <f t="shared" si="747"/>
        <v>0</v>
      </c>
      <c r="CO270" s="2">
        <f t="shared" si="748"/>
        <v>0</v>
      </c>
      <c r="CP270" s="2">
        <f t="shared" si="749"/>
        <v>0</v>
      </c>
      <c r="CQ270" s="2">
        <f t="shared" si="750"/>
        <v>0</v>
      </c>
      <c r="CR270" s="2">
        <f t="shared" si="751"/>
        <v>0</v>
      </c>
      <c r="CS270" s="2">
        <f t="shared" si="752"/>
        <v>0</v>
      </c>
      <c r="CT270" s="2">
        <f t="shared" si="753"/>
        <v>0</v>
      </c>
      <c r="CU270" s="2">
        <f t="shared" si="754"/>
        <v>0</v>
      </c>
      <c r="CV270" s="2">
        <f t="shared" si="755"/>
        <v>0</v>
      </c>
      <c r="CW270" s="2">
        <f t="shared" si="756"/>
        <v>0</v>
      </c>
      <c r="CX270" s="2">
        <f t="shared" si="757"/>
        <v>0</v>
      </c>
      <c r="CY270" s="2">
        <f t="shared" si="758"/>
        <v>0</v>
      </c>
      <c r="CZ270" s="2">
        <f t="shared" si="759"/>
        <v>0</v>
      </c>
    </row>
    <row r="271" spans="1:104" ht="41.4" x14ac:dyDescent="0.3">
      <c r="A271" s="2" t="s">
        <v>986</v>
      </c>
      <c r="B271" s="2" t="s">
        <v>1034</v>
      </c>
      <c r="C271" s="2" t="s">
        <v>889</v>
      </c>
      <c r="D271" s="2" t="s">
        <v>987</v>
      </c>
      <c r="E271" s="2" t="s">
        <v>5</v>
      </c>
      <c r="F271" s="2">
        <f t="shared" si="792"/>
        <v>1</v>
      </c>
      <c r="G271" s="2">
        <f t="shared" si="793"/>
        <v>0</v>
      </c>
      <c r="H271" s="2">
        <f t="shared" si="794"/>
        <v>0</v>
      </c>
      <c r="I271" s="2">
        <f t="shared" si="795"/>
        <v>0</v>
      </c>
      <c r="J271" s="2">
        <f t="shared" si="796"/>
        <v>0</v>
      </c>
      <c r="K271" s="2">
        <f t="shared" si="797"/>
        <v>0</v>
      </c>
      <c r="L271" s="2">
        <f t="shared" si="798"/>
        <v>0</v>
      </c>
      <c r="M271" s="2">
        <f t="shared" si="799"/>
        <v>0</v>
      </c>
      <c r="N271" s="2" t="s">
        <v>43</v>
      </c>
      <c r="R271" s="2" t="s">
        <v>57</v>
      </c>
      <c r="S271" s="2" t="s">
        <v>108</v>
      </c>
      <c r="V271" s="2" t="s">
        <v>1237</v>
      </c>
      <c r="Y271" s="2">
        <f t="shared" si="704"/>
        <v>1</v>
      </c>
      <c r="Z271" s="2">
        <f t="shared" si="705"/>
        <v>0</v>
      </c>
      <c r="AA271" s="2">
        <f t="shared" si="706"/>
        <v>0</v>
      </c>
      <c r="AB271" s="2">
        <f t="shared" si="707"/>
        <v>0</v>
      </c>
      <c r="AC271" s="2">
        <f t="shared" si="708"/>
        <v>1</v>
      </c>
      <c r="AD271" s="2">
        <f t="shared" si="800"/>
        <v>0</v>
      </c>
      <c r="AE271" s="2">
        <f t="shared" si="709"/>
        <v>0</v>
      </c>
      <c r="AF271" s="2">
        <f t="shared" si="801"/>
        <v>0</v>
      </c>
      <c r="AG271" s="2">
        <f t="shared" si="802"/>
        <v>0</v>
      </c>
      <c r="AH271" s="2">
        <f t="shared" si="803"/>
        <v>0</v>
      </c>
      <c r="AI271" s="2">
        <f t="shared" si="804"/>
        <v>0</v>
      </c>
      <c r="AJ271" s="2">
        <f t="shared" si="805"/>
        <v>0</v>
      </c>
      <c r="AK271" s="2">
        <f t="shared" si="806"/>
        <v>0</v>
      </c>
      <c r="AL271" s="2">
        <f t="shared" si="807"/>
        <v>0</v>
      </c>
      <c r="AM271" s="2">
        <f t="shared" si="808"/>
        <v>0</v>
      </c>
      <c r="AN271" s="2">
        <f t="shared" si="809"/>
        <v>0</v>
      </c>
      <c r="AO271" s="2">
        <f t="shared" si="810"/>
        <v>0</v>
      </c>
      <c r="AP271" s="2">
        <f t="shared" si="811"/>
        <v>0</v>
      </c>
      <c r="AQ271" s="2">
        <f t="shared" si="812"/>
        <v>0</v>
      </c>
      <c r="AR271" s="2">
        <f t="shared" si="813"/>
        <v>0</v>
      </c>
      <c r="AS271" s="2">
        <f t="shared" si="710"/>
        <v>0</v>
      </c>
      <c r="AT271" s="2">
        <f t="shared" si="814"/>
        <v>0</v>
      </c>
      <c r="AU271" s="2">
        <f t="shared" si="815"/>
        <v>0</v>
      </c>
      <c r="AV271" s="2">
        <f t="shared" si="816"/>
        <v>0</v>
      </c>
      <c r="AW271" s="2">
        <f t="shared" si="817"/>
        <v>0</v>
      </c>
      <c r="AX271" s="2">
        <f t="shared" si="818"/>
        <v>0</v>
      </c>
      <c r="AY271" s="2">
        <f t="shared" si="819"/>
        <v>0</v>
      </c>
      <c r="AZ271" s="2">
        <f t="shared" si="820"/>
        <v>0</v>
      </c>
      <c r="BA271" s="2">
        <f t="shared" si="821"/>
        <v>0</v>
      </c>
      <c r="BB271" s="2">
        <f t="shared" si="822"/>
        <v>0</v>
      </c>
      <c r="BC271" s="2">
        <f t="shared" si="823"/>
        <v>0</v>
      </c>
      <c r="BD271" s="2">
        <f t="shared" si="711"/>
        <v>0</v>
      </c>
      <c r="BE271" s="2">
        <f t="shared" si="712"/>
        <v>0</v>
      </c>
      <c r="BF271" s="2">
        <f t="shared" si="713"/>
        <v>0</v>
      </c>
      <c r="BG271" s="2">
        <f t="shared" si="714"/>
        <v>1</v>
      </c>
      <c r="BH271" s="2">
        <f t="shared" si="715"/>
        <v>0</v>
      </c>
      <c r="BI271" s="2">
        <f t="shared" si="716"/>
        <v>0</v>
      </c>
      <c r="BJ271" s="2">
        <f t="shared" si="717"/>
        <v>0</v>
      </c>
      <c r="BK271" s="2">
        <f t="shared" si="718"/>
        <v>0</v>
      </c>
      <c r="BL271" s="2">
        <f t="shared" si="719"/>
        <v>0</v>
      </c>
      <c r="BM271" s="2">
        <f t="shared" si="720"/>
        <v>0</v>
      </c>
      <c r="BN271" s="2">
        <f t="shared" si="721"/>
        <v>0</v>
      </c>
      <c r="BO271" s="2">
        <f t="shared" si="722"/>
        <v>0</v>
      </c>
      <c r="BP271" s="2">
        <f t="shared" si="723"/>
        <v>0</v>
      </c>
      <c r="BQ271" s="2">
        <f t="shared" si="724"/>
        <v>0</v>
      </c>
      <c r="BR271" s="2">
        <f t="shared" si="725"/>
        <v>0</v>
      </c>
      <c r="BS271" s="2">
        <f t="shared" si="726"/>
        <v>0</v>
      </c>
      <c r="BT271" s="2">
        <f t="shared" si="727"/>
        <v>0</v>
      </c>
      <c r="BU271" s="2">
        <f t="shared" si="728"/>
        <v>0</v>
      </c>
      <c r="BV271" s="2">
        <f t="shared" si="729"/>
        <v>0</v>
      </c>
      <c r="BW271" s="2">
        <f t="shared" si="730"/>
        <v>0</v>
      </c>
      <c r="BX271" s="2">
        <f t="shared" si="731"/>
        <v>0</v>
      </c>
      <c r="BY271" s="2">
        <f t="shared" si="732"/>
        <v>0</v>
      </c>
      <c r="BZ271" s="2">
        <f t="shared" si="733"/>
        <v>0</v>
      </c>
      <c r="CA271" s="2">
        <f t="shared" si="734"/>
        <v>0</v>
      </c>
      <c r="CB271" s="2">
        <f t="shared" si="735"/>
        <v>0</v>
      </c>
      <c r="CC271" s="2">
        <f t="shared" si="736"/>
        <v>0</v>
      </c>
      <c r="CD271" s="2">
        <f t="shared" si="737"/>
        <v>0</v>
      </c>
      <c r="CE271" s="2">
        <f t="shared" si="738"/>
        <v>0</v>
      </c>
      <c r="CF271" s="2">
        <f t="shared" si="739"/>
        <v>0</v>
      </c>
      <c r="CG271" s="2">
        <f t="shared" si="740"/>
        <v>0</v>
      </c>
      <c r="CH271" s="2">
        <f t="shared" si="741"/>
        <v>0</v>
      </c>
      <c r="CI271" s="2">
        <f t="shared" si="742"/>
        <v>0</v>
      </c>
      <c r="CJ271" s="2">
        <f t="shared" si="743"/>
        <v>0</v>
      </c>
      <c r="CK271" s="2">
        <f t="shared" si="744"/>
        <v>0</v>
      </c>
      <c r="CL271" s="2">
        <f t="shared" si="745"/>
        <v>1</v>
      </c>
      <c r="CM271" s="2">
        <f t="shared" si="746"/>
        <v>0</v>
      </c>
      <c r="CN271" s="2">
        <f t="shared" si="747"/>
        <v>0</v>
      </c>
      <c r="CO271" s="2">
        <f t="shared" si="748"/>
        <v>0</v>
      </c>
      <c r="CP271" s="2">
        <f t="shared" si="749"/>
        <v>0</v>
      </c>
      <c r="CQ271" s="2">
        <f t="shared" si="750"/>
        <v>0</v>
      </c>
      <c r="CR271" s="2">
        <f t="shared" si="751"/>
        <v>0</v>
      </c>
      <c r="CS271" s="2">
        <f t="shared" si="752"/>
        <v>0</v>
      </c>
      <c r="CT271" s="2">
        <f t="shared" si="753"/>
        <v>0</v>
      </c>
      <c r="CU271" s="2">
        <f t="shared" si="754"/>
        <v>0</v>
      </c>
      <c r="CV271" s="2">
        <f t="shared" si="755"/>
        <v>0</v>
      </c>
      <c r="CW271" s="2">
        <f t="shared" si="756"/>
        <v>0</v>
      </c>
      <c r="CX271" s="2">
        <f t="shared" si="757"/>
        <v>0</v>
      </c>
      <c r="CY271" s="2">
        <f t="shared" si="758"/>
        <v>0</v>
      </c>
      <c r="CZ271" s="2">
        <f t="shared" si="759"/>
        <v>0</v>
      </c>
    </row>
    <row r="272" spans="1:104" ht="82.8" x14ac:dyDescent="0.3">
      <c r="A272" s="2" t="s">
        <v>989</v>
      </c>
      <c r="B272" s="2" t="s">
        <v>1035</v>
      </c>
      <c r="C272" s="2" t="s">
        <v>889</v>
      </c>
      <c r="D272" s="2" t="s">
        <v>988</v>
      </c>
      <c r="E272" s="2" t="s">
        <v>5</v>
      </c>
      <c r="F272" s="2">
        <f t="shared" si="792"/>
        <v>1</v>
      </c>
      <c r="G272" s="2">
        <f t="shared" si="793"/>
        <v>0</v>
      </c>
      <c r="H272" s="2">
        <f t="shared" si="794"/>
        <v>0</v>
      </c>
      <c r="I272" s="2">
        <f t="shared" si="795"/>
        <v>0</v>
      </c>
      <c r="J272" s="2">
        <f t="shared" si="796"/>
        <v>0</v>
      </c>
      <c r="K272" s="2">
        <f t="shared" si="797"/>
        <v>0</v>
      </c>
      <c r="L272" s="2">
        <f t="shared" si="798"/>
        <v>0</v>
      </c>
      <c r="M272" s="2">
        <f t="shared" si="799"/>
        <v>0</v>
      </c>
      <c r="P272" s="2" t="s">
        <v>139</v>
      </c>
      <c r="R272" s="2" t="s">
        <v>932</v>
      </c>
      <c r="S272" s="2" t="s">
        <v>63</v>
      </c>
      <c r="U272" s="2" t="s">
        <v>71</v>
      </c>
      <c r="V272" s="2" t="s">
        <v>1237</v>
      </c>
      <c r="Y272" s="2">
        <f t="shared" si="704"/>
        <v>0</v>
      </c>
      <c r="Z272" s="2">
        <f t="shared" si="705"/>
        <v>0</v>
      </c>
      <c r="AA272" s="2">
        <f t="shared" si="706"/>
        <v>1</v>
      </c>
      <c r="AB272" s="2">
        <f t="shared" si="707"/>
        <v>0</v>
      </c>
      <c r="AC272" s="2">
        <f t="shared" si="708"/>
        <v>1</v>
      </c>
      <c r="AD272" s="2">
        <f t="shared" si="800"/>
        <v>1</v>
      </c>
      <c r="AE272" s="2">
        <f t="shared" si="709"/>
        <v>0</v>
      </c>
      <c r="AF272" s="2">
        <f t="shared" si="801"/>
        <v>0</v>
      </c>
      <c r="AG272" s="2">
        <f t="shared" si="802"/>
        <v>0</v>
      </c>
      <c r="AH272" s="2">
        <f t="shared" si="803"/>
        <v>0</v>
      </c>
      <c r="AI272" s="2">
        <f t="shared" si="804"/>
        <v>0</v>
      </c>
      <c r="AJ272" s="2">
        <f t="shared" si="805"/>
        <v>0</v>
      </c>
      <c r="AK272" s="2">
        <f t="shared" si="806"/>
        <v>0</v>
      </c>
      <c r="AL272" s="2">
        <f t="shared" si="807"/>
        <v>1</v>
      </c>
      <c r="AM272" s="2">
        <f t="shared" si="808"/>
        <v>0</v>
      </c>
      <c r="AN272" s="2">
        <f t="shared" si="809"/>
        <v>0</v>
      </c>
      <c r="AO272" s="2">
        <f t="shared" si="810"/>
        <v>0</v>
      </c>
      <c r="AP272" s="2">
        <f t="shared" si="811"/>
        <v>0</v>
      </c>
      <c r="AQ272" s="2">
        <f t="shared" si="812"/>
        <v>0</v>
      </c>
      <c r="AR272" s="2">
        <f t="shared" si="813"/>
        <v>0</v>
      </c>
      <c r="AS272" s="2">
        <f t="shared" si="710"/>
        <v>0</v>
      </c>
      <c r="AT272" s="2">
        <f t="shared" si="814"/>
        <v>0</v>
      </c>
      <c r="AU272" s="2">
        <f t="shared" si="815"/>
        <v>0</v>
      </c>
      <c r="AV272" s="2">
        <f t="shared" si="816"/>
        <v>0</v>
      </c>
      <c r="AW272" s="2">
        <f t="shared" si="817"/>
        <v>0</v>
      </c>
      <c r="AX272" s="2">
        <f t="shared" si="818"/>
        <v>0</v>
      </c>
      <c r="AY272" s="2">
        <f t="shared" si="819"/>
        <v>0</v>
      </c>
      <c r="AZ272" s="2">
        <f t="shared" si="820"/>
        <v>0</v>
      </c>
      <c r="BA272" s="2">
        <f t="shared" si="821"/>
        <v>0</v>
      </c>
      <c r="BB272" s="2">
        <f t="shared" si="822"/>
        <v>0</v>
      </c>
      <c r="BC272" s="2">
        <f t="shared" si="823"/>
        <v>0</v>
      </c>
      <c r="BD272" s="2">
        <f t="shared" si="711"/>
        <v>0</v>
      </c>
      <c r="BE272" s="2">
        <f t="shared" si="712"/>
        <v>0</v>
      </c>
      <c r="BF272" s="2">
        <f t="shared" si="713"/>
        <v>0</v>
      </c>
      <c r="BG272" s="2">
        <f t="shared" si="714"/>
        <v>0</v>
      </c>
      <c r="BH272" s="2">
        <f t="shared" si="715"/>
        <v>0</v>
      </c>
      <c r="BI272" s="2">
        <f t="shared" si="716"/>
        <v>0</v>
      </c>
      <c r="BJ272" s="2">
        <f t="shared" si="717"/>
        <v>0</v>
      </c>
      <c r="BK272" s="2">
        <f t="shared" si="718"/>
        <v>0</v>
      </c>
      <c r="BL272" s="2">
        <f t="shared" si="719"/>
        <v>0</v>
      </c>
      <c r="BM272" s="2">
        <f t="shared" si="720"/>
        <v>0</v>
      </c>
      <c r="BN272" s="2">
        <f t="shared" si="721"/>
        <v>0</v>
      </c>
      <c r="BO272" s="2">
        <f t="shared" si="722"/>
        <v>0</v>
      </c>
      <c r="BP272" s="2">
        <f t="shared" si="723"/>
        <v>0</v>
      </c>
      <c r="BQ272" s="2">
        <f t="shared" si="724"/>
        <v>0</v>
      </c>
      <c r="BR272" s="2">
        <f t="shared" si="725"/>
        <v>1</v>
      </c>
      <c r="BS272" s="2">
        <f t="shared" si="726"/>
        <v>0</v>
      </c>
      <c r="BT272" s="2">
        <f t="shared" si="727"/>
        <v>0</v>
      </c>
      <c r="BU272" s="2">
        <f t="shared" si="728"/>
        <v>0</v>
      </c>
      <c r="BV272" s="2">
        <f t="shared" si="729"/>
        <v>0</v>
      </c>
      <c r="BW272" s="2">
        <f t="shared" si="730"/>
        <v>0</v>
      </c>
      <c r="BX272" s="2">
        <f t="shared" si="731"/>
        <v>0</v>
      </c>
      <c r="BY272" s="2">
        <f t="shared" si="732"/>
        <v>0</v>
      </c>
      <c r="BZ272" s="2">
        <f t="shared" si="733"/>
        <v>0</v>
      </c>
      <c r="CA272" s="2">
        <f t="shared" si="734"/>
        <v>0</v>
      </c>
      <c r="CB272" s="2">
        <f t="shared" si="735"/>
        <v>0</v>
      </c>
      <c r="CC272" s="2">
        <f t="shared" si="736"/>
        <v>0</v>
      </c>
      <c r="CD272" s="2">
        <f t="shared" si="737"/>
        <v>0</v>
      </c>
      <c r="CE272" s="2">
        <f t="shared" si="738"/>
        <v>0</v>
      </c>
      <c r="CF272" s="2">
        <f t="shared" si="739"/>
        <v>0</v>
      </c>
      <c r="CG272" s="2">
        <f t="shared" si="740"/>
        <v>0</v>
      </c>
      <c r="CH272" s="2">
        <f t="shared" si="741"/>
        <v>1</v>
      </c>
      <c r="CI272" s="2">
        <f t="shared" si="742"/>
        <v>0</v>
      </c>
      <c r="CJ272" s="2">
        <f t="shared" si="743"/>
        <v>0</v>
      </c>
      <c r="CK272" s="2">
        <f t="shared" si="744"/>
        <v>0</v>
      </c>
      <c r="CL272" s="2">
        <f t="shared" si="745"/>
        <v>1</v>
      </c>
      <c r="CM272" s="2">
        <f t="shared" si="746"/>
        <v>1</v>
      </c>
      <c r="CN272" s="2">
        <f t="shared" si="747"/>
        <v>0</v>
      </c>
      <c r="CO272" s="2">
        <f t="shared" si="748"/>
        <v>0</v>
      </c>
      <c r="CP272" s="2">
        <f t="shared" si="749"/>
        <v>0</v>
      </c>
      <c r="CQ272" s="2">
        <f t="shared" si="750"/>
        <v>0</v>
      </c>
      <c r="CR272" s="2">
        <f t="shared" si="751"/>
        <v>0</v>
      </c>
      <c r="CS272" s="2">
        <f t="shared" si="752"/>
        <v>0</v>
      </c>
      <c r="CT272" s="2">
        <f t="shared" si="753"/>
        <v>0</v>
      </c>
      <c r="CU272" s="2">
        <f t="shared" si="754"/>
        <v>0</v>
      </c>
      <c r="CV272" s="2">
        <f t="shared" si="755"/>
        <v>0</v>
      </c>
      <c r="CW272" s="2">
        <f t="shared" si="756"/>
        <v>0</v>
      </c>
      <c r="CX272" s="2">
        <f t="shared" si="757"/>
        <v>0</v>
      </c>
      <c r="CY272" s="2">
        <f t="shared" si="758"/>
        <v>0</v>
      </c>
      <c r="CZ272" s="2">
        <f t="shared" si="759"/>
        <v>0</v>
      </c>
    </row>
  </sheetData>
  <conditionalFormatting sqref="Y2:CZ272 F2:M272">
    <cfRule type="cellIs" dxfId="1" priority="25" operator="equal">
      <formula>1</formula>
    </cfRule>
    <cfRule type="cellIs" dxfId="0" priority="26" operator="equal">
      <formula>0</formula>
    </cfRule>
  </conditionalFormatting>
  <pageMargins left="0.7" right="0.7" top="0.75" bottom="0.75" header="0.3" footer="0.3"/>
  <pageSetup paperSize="9" orientation="portrait" verticalDpi="0" r:id="rId1"/>
  <ignoredErrors>
    <ignoredError sqref="D136"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48C6-F35F-47D4-949D-60B99C9D7511}">
  <sheetPr codeName="Tabelle2"/>
  <dimension ref="A1:I21"/>
  <sheetViews>
    <sheetView topLeftCell="G1" zoomScale="123" workbookViewId="0">
      <selection activeCell="I10" sqref="I10"/>
    </sheetView>
  </sheetViews>
  <sheetFormatPr defaultColWidth="11.5546875" defaultRowHeight="14.4" x14ac:dyDescent="0.3"/>
  <cols>
    <col min="1" max="1" width="40" customWidth="1"/>
    <col min="2" max="2" width="60.109375" customWidth="1"/>
    <col min="3" max="3" width="50.6640625" customWidth="1"/>
    <col min="4" max="4" width="43.33203125" customWidth="1"/>
    <col min="5" max="5" width="49.109375" customWidth="1"/>
    <col min="6" max="6" width="27.5546875" customWidth="1"/>
    <col min="7" max="7" width="38" customWidth="1"/>
    <col min="8" max="8" width="27.5546875" customWidth="1"/>
    <col min="9" max="9" width="41.33203125" customWidth="1"/>
  </cols>
  <sheetData>
    <row r="1" spans="1:9" x14ac:dyDescent="0.3">
      <c r="A1" t="s">
        <v>10</v>
      </c>
      <c r="B1" t="s">
        <v>12</v>
      </c>
      <c r="C1" t="s">
        <v>29</v>
      </c>
      <c r="D1" t="s">
        <v>1221</v>
      </c>
      <c r="E1" t="s">
        <v>13</v>
      </c>
      <c r="F1" t="s">
        <v>64</v>
      </c>
      <c r="G1" t="s">
        <v>65</v>
      </c>
      <c r="H1" t="s">
        <v>79</v>
      </c>
      <c r="I1" t="s">
        <v>82</v>
      </c>
    </row>
    <row r="2" spans="1:9" x14ac:dyDescent="0.3">
      <c r="A2" t="s">
        <v>40</v>
      </c>
      <c r="B2" t="s">
        <v>47</v>
      </c>
      <c r="C2" t="s">
        <v>30</v>
      </c>
      <c r="D2" t="s">
        <v>48</v>
      </c>
      <c r="E2" t="s">
        <v>59</v>
      </c>
      <c r="F2" t="s">
        <v>70</v>
      </c>
      <c r="G2" t="s">
        <v>71</v>
      </c>
      <c r="H2" t="s">
        <v>80</v>
      </c>
      <c r="I2" t="s">
        <v>83</v>
      </c>
    </row>
    <row r="3" spans="1:9" x14ac:dyDescent="0.3">
      <c r="A3" t="s">
        <v>41</v>
      </c>
      <c r="B3" t="s">
        <v>139</v>
      </c>
      <c r="C3" t="s">
        <v>32</v>
      </c>
      <c r="D3" t="s">
        <v>23</v>
      </c>
      <c r="E3" t="s">
        <v>37</v>
      </c>
      <c r="F3" t="s">
        <v>66</v>
      </c>
      <c r="G3" t="s">
        <v>72</v>
      </c>
      <c r="H3" t="s">
        <v>1229</v>
      </c>
      <c r="I3" t="s">
        <v>84</v>
      </c>
    </row>
    <row r="4" spans="1:9" x14ac:dyDescent="0.3">
      <c r="A4" t="s">
        <v>42</v>
      </c>
      <c r="B4" t="s">
        <v>27</v>
      </c>
      <c r="C4" t="s">
        <v>31</v>
      </c>
      <c r="D4" t="s">
        <v>24</v>
      </c>
      <c r="E4" t="s">
        <v>38</v>
      </c>
      <c r="F4" t="s">
        <v>67</v>
      </c>
      <c r="G4" t="s">
        <v>73</v>
      </c>
      <c r="H4" t="s">
        <v>81</v>
      </c>
      <c r="I4" t="s">
        <v>85</v>
      </c>
    </row>
    <row r="5" spans="1:9" x14ac:dyDescent="0.3">
      <c r="A5" t="s">
        <v>43</v>
      </c>
      <c r="B5" t="s">
        <v>28</v>
      </c>
      <c r="C5" t="s">
        <v>33</v>
      </c>
      <c r="D5" t="s">
        <v>49</v>
      </c>
      <c r="E5" t="s">
        <v>34</v>
      </c>
      <c r="F5" t="s">
        <v>68</v>
      </c>
      <c r="G5" t="s">
        <v>76</v>
      </c>
      <c r="I5" t="s">
        <v>90</v>
      </c>
    </row>
    <row r="6" spans="1:9" x14ac:dyDescent="0.3">
      <c r="A6" t="s">
        <v>44</v>
      </c>
      <c r="C6" t="s">
        <v>1036</v>
      </c>
      <c r="D6" t="s">
        <v>25</v>
      </c>
      <c r="E6" t="s">
        <v>57</v>
      </c>
      <c r="F6" t="s">
        <v>69</v>
      </c>
      <c r="G6" t="s">
        <v>74</v>
      </c>
      <c r="I6" t="s">
        <v>86</v>
      </c>
    </row>
    <row r="7" spans="1:9" x14ac:dyDescent="0.3">
      <c r="A7" t="s">
        <v>45</v>
      </c>
      <c r="D7" t="s">
        <v>15</v>
      </c>
      <c r="E7" t="s">
        <v>58</v>
      </c>
      <c r="G7" t="s">
        <v>70</v>
      </c>
      <c r="I7" t="s">
        <v>87</v>
      </c>
    </row>
    <row r="8" spans="1:9" x14ac:dyDescent="0.3">
      <c r="A8" t="s">
        <v>18</v>
      </c>
      <c r="D8" t="s">
        <v>26</v>
      </c>
      <c r="E8" t="s">
        <v>60</v>
      </c>
      <c r="G8" t="s">
        <v>75</v>
      </c>
      <c r="I8" t="s">
        <v>88</v>
      </c>
    </row>
    <row r="9" spans="1:9" x14ac:dyDescent="0.3">
      <c r="A9" t="s">
        <v>46</v>
      </c>
      <c r="D9" t="s">
        <v>1222</v>
      </c>
      <c r="E9" t="s">
        <v>56</v>
      </c>
      <c r="I9" t="s">
        <v>1232</v>
      </c>
    </row>
    <row r="10" spans="1:9" x14ac:dyDescent="0.3">
      <c r="A10" t="s">
        <v>19</v>
      </c>
      <c r="E10" t="s">
        <v>36</v>
      </c>
      <c r="I10" t="s">
        <v>89</v>
      </c>
    </row>
    <row r="11" spans="1:9" x14ac:dyDescent="0.3">
      <c r="A11" t="s">
        <v>20</v>
      </c>
      <c r="E11" t="s">
        <v>35</v>
      </c>
    </row>
    <row r="12" spans="1:9" x14ac:dyDescent="0.3">
      <c r="A12" t="s">
        <v>21</v>
      </c>
      <c r="E12" t="s">
        <v>52</v>
      </c>
    </row>
    <row r="13" spans="1:9" x14ac:dyDescent="0.3">
      <c r="A13" t="s">
        <v>22</v>
      </c>
      <c r="E13" t="s">
        <v>51</v>
      </c>
    </row>
    <row r="14" spans="1:9" x14ac:dyDescent="0.3">
      <c r="A14" t="s">
        <v>1080</v>
      </c>
      <c r="E14" t="s">
        <v>50</v>
      </c>
    </row>
    <row r="15" spans="1:9" x14ac:dyDescent="0.3">
      <c r="E15" t="s">
        <v>61</v>
      </c>
    </row>
    <row r="16" spans="1:9" x14ac:dyDescent="0.3">
      <c r="E16" t="s">
        <v>1051</v>
      </c>
    </row>
    <row r="17" spans="5:5" x14ac:dyDescent="0.3">
      <c r="E17" t="s">
        <v>53</v>
      </c>
    </row>
    <row r="18" spans="5:5" x14ac:dyDescent="0.3">
      <c r="E18" t="s">
        <v>54</v>
      </c>
    </row>
    <row r="19" spans="5:5" x14ac:dyDescent="0.3">
      <c r="E19" t="s">
        <v>55</v>
      </c>
    </row>
    <row r="20" spans="5:5" x14ac:dyDescent="0.3">
      <c r="E20" t="s">
        <v>151</v>
      </c>
    </row>
    <row r="21" spans="5:5" x14ac:dyDescent="0.3">
      <c r="E21" t="s">
        <v>39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vt:lpstr>
      <vt:lpstr>Arrays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Hartmann</dc:creator>
  <cp:lastModifiedBy>Eric Hartmann</cp:lastModifiedBy>
  <dcterms:created xsi:type="dcterms:W3CDTF">2015-06-05T18:19:34Z</dcterms:created>
  <dcterms:modified xsi:type="dcterms:W3CDTF">2026-04-20T09:24:04Z</dcterms:modified>
</cp:coreProperties>
</file>